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20" yWindow="30" windowWidth="12960" windowHeight="8670" tabRatio="931" activeTab="10"/>
  </bookViews>
  <sheets>
    <sheet name="GİRİŞ" sheetId="1" r:id="rId1"/>
    <sheet name="DİZİ PUSULASI" sheetId="2" r:id="rId2"/>
    <sheet name="HAKEDİŞ RAPORU" sheetId="3" r:id="rId3"/>
    <sheet name="YEŞİL DEFTER" sheetId="4" r:id="rId4"/>
    <sheet name="ÖdemeCet" sheetId="5" r:id="rId5"/>
    <sheet name="icmal" sheetId="6" r:id="rId6"/>
    <sheet name="YAP. İŞLER" sheetId="7" r:id="rId7"/>
    <sheet name="ÖD. DİLİM." sheetId="8" r:id="rId8"/>
    <sheet name="Hakediş Özeti" sheetId="9" r:id="rId9"/>
    <sheet name="ASKI İLANI" sheetId="10" r:id="rId10"/>
    <sheet name="ASKI İLANI İNDİRİLMESİ" sheetId="11" r:id="rId11"/>
  </sheets>
  <externalReferences>
    <externalReference r:id="rId14"/>
    <externalReference r:id="rId15"/>
    <externalReference r:id="rId16"/>
  </externalReferences>
  <definedNames>
    <definedName name="Arastirma">'[3]Giris'!$B$5:$G$5</definedName>
    <definedName name="AYGUN">'[1]OT'!$C$5:$M$5,'[1]OT'!$O$5:$Y$5,'[1]OT'!$C$10:$M$10,'[1]OT'!$O$10:$Y$10,'[1]OT'!$C$15:$M$15,'[1]OT'!$O$15:$Y$15</definedName>
    <definedName name="BaslaTarih">'[3]Giris'!$B$21:$G$21</definedName>
    <definedName name="BirimFyt2000">'[2]Birim Fiyatlar'!$D:$D</definedName>
    <definedName name="BirimFyt2001">'[2]Birim Fiyatlar'!$E:$E</definedName>
    <definedName name="Birimler">'[2]Birim Fiyatlar'!$C:$C</definedName>
    <definedName name="BirKesif">'[3]Giris'!$B$12:$G$12</definedName>
    <definedName name="CalismBas">'[3]Giris'!$B$23:$G$23</definedName>
    <definedName name="CalismBit">'[3]Giris'!$B$24:$G$24</definedName>
    <definedName name="CalismGun">'[3]Giris'!$B$23:$G$23</definedName>
    <definedName name="Ced">'[3]Giris'!$B$6:$G$6</definedName>
    <definedName name="Cinsi">'[3]Giris'!$B$4:$G$4</definedName>
    <definedName name="dnm20021">'[1]OT'!$C$14</definedName>
    <definedName name="dnm20022">'[1]OT'!$D$14</definedName>
    <definedName name="dnm20023">'[1]OT'!$L$14</definedName>
    <definedName name="dnm20024">'[1]OT'!$P$14</definedName>
    <definedName name="dnm20025">'[1]OT'!$U$14</definedName>
    <definedName name="dnm20031">'[1]OT'!$C$19</definedName>
    <definedName name="dnm20032">'[1]OT'!$O$19</definedName>
    <definedName name="dnm20041">'[1]OT'!$C$24</definedName>
    <definedName name="dnm20042">'[1]OT'!$O$24</definedName>
    <definedName name="Donem">#REF!</definedName>
    <definedName name="Dpt">'[3]Giris'!$B$11:$G$11</definedName>
    <definedName name="FirmaAd">'[3]Giris'!$B$7:$G$7</definedName>
    <definedName name="FiyatFark">#REF!</definedName>
    <definedName name="FiyatYili">'[3]Giris'!$2:$2</definedName>
    <definedName name="GecKabNo">#REF!</definedName>
    <definedName name="Gun1">'[3]Giris'!$B$27:$G$27</definedName>
    <definedName name="Gun2">'[3]Giris'!$B$29:$G$29</definedName>
    <definedName name="Gun3">'[3]Giris'!$B$31:$G$31</definedName>
    <definedName name="Gun4">'[3]Giris'!$B$33:$G$33</definedName>
    <definedName name="Gun5">'[3]Giris'!$B$35:$G$35</definedName>
    <definedName name="Gun6">'[3]Giris'!$B$37:$G$37</definedName>
    <definedName name="HakedisNo">#REF!</definedName>
    <definedName name="HakToplam">'[1]İcmal'!$J$22</definedName>
    <definedName name="I0">#REF!</definedName>
    <definedName name="IhaleTarih">'[3]Giris'!$B$13:$G$13</definedName>
    <definedName name="IhaleTenz">'[3]Giris'!$B$14:$G$14</definedName>
    <definedName name="Isci">'[3]Giris'!$B$9:$G$9</definedName>
    <definedName name="Isgunu">'[3]Giris'!$B$22:$G$22</definedName>
    <definedName name="Ka1">#REF!</definedName>
    <definedName name="Ka2">#REF!</definedName>
    <definedName name="Kb">#REF!</definedName>
    <definedName name="Kb1">#REF!</definedName>
    <definedName name="Kb2">#REF!</definedName>
    <definedName name="Kc">#REF!</definedName>
    <definedName name="Kd">#REF!</definedName>
    <definedName name="KesifYil">'[3]Giris'!$2:$2</definedName>
    <definedName name="Klm">'[3]Giris'!$B$10:$G$10</definedName>
    <definedName name="OdenenMiktar">#REF!</definedName>
    <definedName name="PozNo">'[2]Birim Fiyatlar'!$A:$A</definedName>
    <definedName name="RayicAciklama">'[2]Birim Fiyatlar'!$D:$D</definedName>
    <definedName name="RayicAnaliz">'[2]Birim Fiyatlar'!$B:$B</definedName>
    <definedName name="RayicBirim">'[2]Birim Fiyatlar'!$E:$E</definedName>
    <definedName name="RayicBirimFiyat">'[2]Birim Fiyatlar'!$F:$F</definedName>
    <definedName name="RayicBrmFyt2001">'[2]Birim Fiyatlar'!$G:$G</definedName>
    <definedName name="RayicPozNo">'[2]Birim Fiyatlar'!$A:$A</definedName>
    <definedName name="SayıstayTarih">'[3]Giris'!$B$17:$G$17</definedName>
    <definedName name="SayistayNo">'[3]Giris'!$B$18:$G$18</definedName>
    <definedName name="SiraNo">'[3]Giris'!$B$1:$G$1</definedName>
    <definedName name="SozNo">'[3]Giris'!$B$16:$G$16</definedName>
    <definedName name="SozTarih">'[3]Giris'!$B$15:$G$15</definedName>
    <definedName name="TebligTarih">'[3]Giris'!$B$19:$G$19</definedName>
    <definedName name="TENZ.TUTAR_TOPL">#REF!</definedName>
    <definedName name="TeslimTarih">'[3]Giris'!$B$20:$G$20</definedName>
    <definedName name="_xlnm.Print_Area" localSheetId="8">'Hakediş Özeti'!$A$1:$K$19</definedName>
    <definedName name="_xlnm.Print_Area" localSheetId="5">'icmal'!$A$1:$H$33</definedName>
    <definedName name="_xlnm.Print_Area" localSheetId="7">'ÖD. DİLİM.'!$A$1:$J$39</definedName>
    <definedName name="Yetkili">'[3]Giris'!$B$8:$G$8</definedName>
    <definedName name="YIL">#REF!</definedName>
    <definedName name="YIL1">'[3]Giris'!$B$26:$G$26</definedName>
    <definedName name="YIL2">'[3]Giris'!$B$28:$G$28</definedName>
    <definedName name="YIL3">'[3]Giris'!$B$30:$G$30</definedName>
    <definedName name="YIL4">'[3]Giris'!$B$32:$G$32</definedName>
    <definedName name="YIL5">'[3]Giris'!$B$34:$G$34</definedName>
    <definedName name="YIL6">'[3]Giris'!$B$36:$G$36</definedName>
    <definedName name="Yolad">'[3]Giris'!$B$3:$G$3</definedName>
  </definedNames>
  <calcPr fullCalcOnLoad="1"/>
</workbook>
</file>

<file path=xl/sharedStrings.xml><?xml version="1.0" encoding="utf-8"?>
<sst xmlns="http://schemas.openxmlformats.org/spreadsheetml/2006/main" count="373" uniqueCount="279">
  <si>
    <t>TOPLAM</t>
  </si>
  <si>
    <t>Sıra</t>
  </si>
  <si>
    <t>No</t>
  </si>
  <si>
    <t xml:space="preserve">        DÜZENLEYEN</t>
  </si>
  <si>
    <t>ÖDENEK DİLİMLERİ TABLOSU</t>
  </si>
  <si>
    <t>ÖDENEK DİLİMLERİ</t>
  </si>
  <si>
    <t>Yıllık</t>
  </si>
  <si>
    <t>Kümülatif</t>
  </si>
  <si>
    <t xml:space="preserve"> </t>
  </si>
  <si>
    <t>ÖDENEK DİLİMLERİ DOLDURULMA TARİHLERİ</t>
  </si>
  <si>
    <t>İmalat tutarı</t>
  </si>
  <si>
    <t>İhzarat tutarı</t>
  </si>
  <si>
    <t>Toplam</t>
  </si>
  <si>
    <t>UYGULAMA YILINDA İŞ PROGRAMINA GÖRE YAPILACAK İŞ TUTARLARI</t>
  </si>
  <si>
    <t>Aylık Toplam</t>
  </si>
  <si>
    <t>Kümülatif Toplam</t>
  </si>
  <si>
    <t xml:space="preserve">             Tamamlama tarihi</t>
  </si>
  <si>
    <t>MÜTEAHHİT FİRMANIN ŞANTİYEDE GÖREVLİ TEKNİK PERSONELİ</t>
  </si>
  <si>
    <t>BU  HAKEDİŞ  DÖNEMİNDE  ÇALIŞILAMAYAN  GÜNLER  VE  NEDENİ</t>
  </si>
  <si>
    <t>ŞANTİYEDE  MEVCUT  MAKİNA  TECHİZAT</t>
  </si>
  <si>
    <t>KARAYOLLARI GENEL MÜDÜRLÜĞÜ</t>
  </si>
  <si>
    <t xml:space="preserve">      DİZİ  PUSULASI</t>
  </si>
  <si>
    <t>Adedi</t>
  </si>
  <si>
    <t>Sayfa</t>
  </si>
  <si>
    <t xml:space="preserve"> No</t>
  </si>
  <si>
    <t>Yapılan işler icmali</t>
  </si>
  <si>
    <t>(*)</t>
  </si>
  <si>
    <t>Yapılan işler listesi</t>
  </si>
  <si>
    <t>Malzeme Fiyat Farkları icmali</t>
  </si>
  <si>
    <t>Malzeme Miktarı Hesap tablosu</t>
  </si>
  <si>
    <t>Malzeme MiktarıTesbit tutanakları</t>
  </si>
  <si>
    <t>Malzeme Fiyat Farklarına esas olan faturalar için tanzim edilen liste</t>
  </si>
  <si>
    <t>Nakliye Metrajı</t>
  </si>
  <si>
    <t>İhzarat Kesinti Cetveli</t>
  </si>
  <si>
    <t>Makine Kira Kesintisi Cetveli</t>
  </si>
  <si>
    <t>Yıl Sonu Durum Tespit Tutanağı</t>
  </si>
  <si>
    <t>GecikmeCezası Tutanağı</t>
  </si>
  <si>
    <t>Teknik Personel Bulundurmama Ceza Tutanağı</t>
  </si>
  <si>
    <t>Eksik Makine CezaTutanağı</t>
  </si>
  <si>
    <t>Kısmi Gecikme Ceza Tutanağı</t>
  </si>
  <si>
    <t>Özel Kesinti Tutanağı</t>
  </si>
  <si>
    <t>İdari Mali Malzeme Kesinti Tutanağı</t>
  </si>
  <si>
    <t>İşçi Alacağı Tutanağı</t>
  </si>
  <si>
    <t>Yeni Fiyat Tutanağı ve Analizi</t>
  </si>
  <si>
    <t>Özel Fiyat Tutanağı ve Analizi</t>
  </si>
  <si>
    <t>Kesin Kabul Tutanağı</t>
  </si>
  <si>
    <t>Geçici Kabul Tutanağı</t>
  </si>
  <si>
    <t>İlave Keşif Onayı</t>
  </si>
  <si>
    <t>Mukayeseli Keşif</t>
  </si>
  <si>
    <t>Revize Ödenek Kararı</t>
  </si>
  <si>
    <t>İşe Başlama Tutanağı</t>
  </si>
  <si>
    <t>Yer Teslim Tutanağı</t>
  </si>
  <si>
    <t>Yeşil Defter Dış</t>
  </si>
  <si>
    <t>Yeşil Defter İç</t>
  </si>
  <si>
    <t>Askı İlanı</t>
  </si>
  <si>
    <t xml:space="preserve">     AÇIKLAMA :</t>
  </si>
  <si>
    <t xml:space="preserve">     1- Yukarıdaki Belgelerden, işin durumuna göre gerekli olanları hakediş raporuna eklenir.</t>
  </si>
  <si>
    <t>Eklenmesi gerekli olmayan belgelerin karşısına (-) işarati konur.</t>
  </si>
  <si>
    <t xml:space="preserve">     2- (*) işaretli belgeler için ekli formlar kullanılacaktır.</t>
  </si>
  <si>
    <t xml:space="preserve">     3- </t>
  </si>
  <si>
    <t>Dizi pusulasında yer almayan ancak hakediş raporuna eklenmesi gerekli görülen boş satırlara</t>
  </si>
  <si>
    <t>ilave edilecektir.</t>
  </si>
  <si>
    <t>GÖREVİ</t>
  </si>
  <si>
    <t>ADI SOYADI</t>
  </si>
  <si>
    <t>TARİH VE İMZALAR</t>
  </si>
  <si>
    <t>İŞBU DEFTERİN MUHTEVİYATINI KABUL EDERİM</t>
  </si>
  <si>
    <t>ADI SOYADI   : ........................................</t>
  </si>
  <si>
    <t>İMZASI           : ........................................</t>
  </si>
  <si>
    <t>ÜNVANI          : .........................................</t>
  </si>
  <si>
    <t>AÇIKLAMALAR :</t>
  </si>
  <si>
    <t>İŞ VE İHZARATA AİTTİR</t>
  </si>
  <si>
    <t xml:space="preserve">       KONTROL EDEN</t>
  </si>
  <si>
    <t xml:space="preserve">                   ONAYLAYAN</t>
  </si>
  <si>
    <t xml:space="preserve">         Belgenin Cinsi</t>
  </si>
  <si>
    <t>İlave Keşif % si</t>
  </si>
  <si>
    <t>İlave Keşif Tutarı</t>
  </si>
  <si>
    <t>Toplam Keşif Bedeli</t>
  </si>
  <si>
    <t>Toplam İhale Bedeli</t>
  </si>
  <si>
    <t>Süre Uzatım Kararlarının Tarih ve Sayısı</t>
  </si>
  <si>
    <t>İşin Bitim Tarihi</t>
  </si>
  <si>
    <t>Verilen Süre</t>
  </si>
  <si>
    <t>ASKI İLANI</t>
  </si>
  <si>
    <t>ASKI İLANININ İNDİRİLMESİ</t>
  </si>
  <si>
    <t>Malzeme Fiyat Farkı Hesap tablosu</t>
  </si>
  <si>
    <t>ONAYLAYAN</t>
  </si>
  <si>
    <t>Karayolları Genel Müdürlüğü</t>
  </si>
  <si>
    <t>Sıra No</t>
  </si>
  <si>
    <t>(İş Hakkında Özet Bilgi)</t>
  </si>
  <si>
    <t>HAKEDİŞ RAPORU</t>
  </si>
  <si>
    <t xml:space="preserve">Müteahhidin Adı                                        </t>
  </si>
  <si>
    <t>:</t>
  </si>
  <si>
    <t xml:space="preserve">Birinci Keşif Bedeli </t>
  </si>
  <si>
    <t xml:space="preserve">İhale Tarihi </t>
  </si>
  <si>
    <t>İhale Tenzilatı</t>
  </si>
  <si>
    <t>İhale Bedeli</t>
  </si>
  <si>
    <t>Sözleşme Tarih ve No. Su</t>
  </si>
  <si>
    <t>Sözleşmenin Sayıştay'ca Tescil Tarih,No'su</t>
  </si>
  <si>
    <t>Tescilin Müteahhide Tebliğ Tarihi</t>
  </si>
  <si>
    <t>İşyeri Teslim Tarihi</t>
  </si>
  <si>
    <t>İşe Başlama Tarihi</t>
  </si>
  <si>
    <t>Sözleşmeye Göre İşin Süresi</t>
  </si>
  <si>
    <t>Sözleşmeye Göre İşin Bitim Tarihi</t>
  </si>
  <si>
    <t>Enson İlave Keşif Onayının Tarihi, No'su</t>
  </si>
  <si>
    <t xml:space="preserve">Verilen avanslar Toplamı                            </t>
  </si>
  <si>
    <t>Mahsubu Yapılan Avans Miktarı</t>
  </si>
  <si>
    <t>Yapılacak İşin Yıllık Programdaki Sektörü ve Etüt Proje No' su</t>
  </si>
  <si>
    <t>YEŞİL DEFTER (KAPAK)</t>
  </si>
  <si>
    <t>İşçi Temsilcisi</t>
  </si>
  <si>
    <t>İşveren Temsilcisi</t>
  </si>
  <si>
    <t>A</t>
  </si>
  <si>
    <t>B</t>
  </si>
  <si>
    <t>C</t>
  </si>
  <si>
    <t>D</t>
  </si>
  <si>
    <t>E</t>
  </si>
  <si>
    <t>F</t>
  </si>
  <si>
    <t>G</t>
  </si>
  <si>
    <t>H</t>
  </si>
  <si>
    <t>DÜZENLEYENLER</t>
  </si>
  <si>
    <t>HAKEDİŞ İCMALİ</t>
  </si>
  <si>
    <t>İşin Cinsi</t>
  </si>
  <si>
    <t>Toplam Kesinti Tutarı</t>
  </si>
  <si>
    <t>Toplam Hakediş Tutarı : ( A - B )</t>
  </si>
  <si>
    <t>HAKEDİŞ ÖDEME CETVELİ</t>
  </si>
  <si>
    <t>Sözleşme Fiyatları ile Yapılan İş / Hizmet Tutarı</t>
  </si>
  <si>
    <t>Fiyat Farkı Tutarı</t>
  </si>
  <si>
    <t>Toplam Tutar ( A+C )</t>
  </si>
  <si>
    <t>Bir Önceki Hakedişin Toplam Tutarı</t>
  </si>
  <si>
    <t>Bu Hakedişin Tutarı ( C - D )</t>
  </si>
  <si>
    <t>Tahakkuk Tutarı</t>
  </si>
  <si>
    <t>KESİNTİLER VE MAHSUPLAR</t>
  </si>
  <si>
    <t>a) Gelir / Kurumlar Vergisi  ( E x %...  )</t>
  </si>
  <si>
    <t>b) Damga Vergisi ( E x %... )</t>
  </si>
  <si>
    <t>d) Sosyal Sigortalar Kurumu Kesintisi</t>
  </si>
  <si>
    <t>e) İdare Makinaları Kirası</t>
  </si>
  <si>
    <t>f ) Gecikme Cezası</t>
  </si>
  <si>
    <t>g) Avans mahsubu</t>
  </si>
  <si>
    <t>h) Bu Hakedişte Ödenen Fiyat Farkı Teminatı Kesintisi</t>
  </si>
  <si>
    <t>Kesintiler ve Mahsuplar Toplamı</t>
  </si>
  <si>
    <t>Yükleniciye Ödenecek Tutar  (  G - H )</t>
  </si>
  <si>
    <t>UYDUNDUR</t>
  </si>
  <si>
    <t>YÜKLENİCİ</t>
  </si>
  <si>
    <t>YOLUN ADI :</t>
  </si>
  <si>
    <t>Askıdan indirme tutanağı</t>
  </si>
  <si>
    <t>Ödenek dilimleri tablosu</t>
  </si>
  <si>
    <t>O N A Y</t>
  </si>
  <si>
    <t>HAKEDİŞ   BİLGİLERİ</t>
  </si>
  <si>
    <t>İŞİN ADI</t>
  </si>
  <si>
    <t>İŞİN CİNSİ</t>
  </si>
  <si>
    <t>KM</t>
  </si>
  <si>
    <t>BÖLGE NO</t>
  </si>
  <si>
    <t>HAKEDİŞ NO</t>
  </si>
  <si>
    <t>İŞYERİ TESLİM TARİHİ</t>
  </si>
  <si>
    <t>İŞİN BAŞLAMA TARİHİ</t>
  </si>
  <si>
    <t>İŞİN BİTİŞ TARİHİ</t>
  </si>
  <si>
    <t>İŞİN SÜRESİ</t>
  </si>
  <si>
    <t>HAKEDİŞ TARİHİ</t>
  </si>
  <si>
    <t>KONTROL MÜH.</t>
  </si>
  <si>
    <t>BAŞ MÜHENDİS</t>
  </si>
  <si>
    <t>İHALE BEDELİ</t>
  </si>
  <si>
    <t>TARİHİNDEN</t>
  </si>
  <si>
    <t xml:space="preserve">  </t>
  </si>
  <si>
    <t>TARİHİNE KADAR YAPILAN</t>
  </si>
  <si>
    <t>TARİHİNE KADAR YAPILAN İŞİN / HİZMETİN</t>
  </si>
  <si>
    <t xml:space="preserve">HAKEDİŞ NO : </t>
  </si>
  <si>
    <t xml:space="preserve">       Hakediş No:</t>
  </si>
  <si>
    <t>NO :</t>
  </si>
  <si>
    <t>İHALE TARİHİ</t>
  </si>
  <si>
    <t>SÖZLEŞME TARİHİ</t>
  </si>
  <si>
    <t xml:space="preserve">TARİH : </t>
  </si>
  <si>
    <t xml:space="preserve">HAKEDİŞ NO :  </t>
  </si>
  <si>
    <t>Hakediş No:</t>
  </si>
  <si>
    <t>Sayfa No  :</t>
  </si>
  <si>
    <t>c) K.D.V   Tevkifatı  ( F / 2 )</t>
  </si>
  <si>
    <t>İŞİN TAMAMLANDIĞI</t>
  </si>
  <si>
    <t>Fatih KASAR</t>
  </si>
  <si>
    <t>Harita Teknikeri</t>
  </si>
  <si>
    <t>adına</t>
  </si>
  <si>
    <t>EKİM</t>
  </si>
  <si>
    <t>HAKEDİŞ ÖZETİ</t>
  </si>
  <si>
    <t>Sayfa No :</t>
  </si>
  <si>
    <t>Hakediş No :</t>
  </si>
  <si>
    <t>Hakediş Tarihi</t>
  </si>
  <si>
    <t>Hakediş No</t>
  </si>
  <si>
    <t>Hakediş Tutarı (Kümülatif)</t>
  </si>
  <si>
    <t>(a)</t>
  </si>
  <si>
    <t>Bir Önceki Hakediş Tutarı (Kümülatif)</t>
  </si>
  <si>
    <t>(b)</t>
  </si>
  <si>
    <t>Uygulama Ayları Hakediş Tutarı</t>
  </si>
  <si>
    <t>c=a-b</t>
  </si>
  <si>
    <t>Avans Kesintisi</t>
  </si>
  <si>
    <t>(d)</t>
  </si>
  <si>
    <t>Uygulama Ayları Fiyat Farkına Esas Tutar</t>
  </si>
  <si>
    <t>An=c-d</t>
  </si>
  <si>
    <t>Dönem Fiyat Farkı Katsayısı</t>
  </si>
  <si>
    <t>Bx(Pn-1)</t>
  </si>
  <si>
    <t>Dönem Fiyat Farkı Tutarı</t>
  </si>
  <si>
    <t>F=AnxBx(Pn-1)</t>
  </si>
  <si>
    <t>Toplam Fiyat Farkı</t>
  </si>
  <si>
    <t>Toplam Hakediş Tutarı</t>
  </si>
  <si>
    <t>c+F</t>
  </si>
  <si>
    <t>Sayfa : 10</t>
  </si>
  <si>
    <t>M.Y.H.B.Y. Örnek No: 3/8</t>
  </si>
  <si>
    <t>……/ ... / 2011</t>
  </si>
  <si>
    <t>Sayfa No: 4</t>
  </si>
  <si>
    <t>Sayfa No : 3</t>
  </si>
  <si>
    <t>Sayfa no :</t>
  </si>
  <si>
    <t>Hakediş Raporu</t>
  </si>
  <si>
    <t>Hakediş Ödeme Cetveli</t>
  </si>
  <si>
    <t>Hakediş Özeti</t>
  </si>
  <si>
    <t>Kaya Mühendislik İnş. Ve Tic. Ltd. Şti</t>
  </si>
  <si>
    <t>………/ …. / 2011</t>
  </si>
  <si>
    <t>Daire Başkanı</t>
  </si>
  <si>
    <t>Kontrol Noktaları İstikşafı ve İdare Onayının Alınması</t>
  </si>
  <si>
    <t>Kontrol Noktalarının Tesisi, Ölçüsü, Hesabı ile Koordinat Dönüşüm Hesaplarının Yapılması, Ölçü ciltlerinin TKGM' lüğüne verilip Kontrollerinin Yaptırılması ve Kontrol Raporlarının İdareye Verilmesi</t>
  </si>
  <si>
    <t>( Anahtar Teslimi Götürü Bedel Hizmet İçin )</t>
  </si>
  <si>
    <t>C= (A x B)</t>
  </si>
  <si>
    <t>E= (A x D)</t>
  </si>
  <si>
    <t>F= (B - D)</t>
  </si>
  <si>
    <t>G= (A x F)</t>
  </si>
  <si>
    <t>Yapılan işin cinsi</t>
  </si>
  <si>
    <t>İş Bölümü % si</t>
  </si>
  <si>
    <t>Sözleşme Bedeli</t>
  </si>
  <si>
    <t>Toplam İmalat Tutarı</t>
  </si>
  <si>
    <t>Önceki Hakediş Toplam İmalat %'si</t>
  </si>
  <si>
    <t>Önceki Hakediş Toplam İmalat Tutarı</t>
  </si>
  <si>
    <t>Bu Hakediş İmalat Tutarı</t>
  </si>
  <si>
    <t>İdare Kontrolü ve Kabul İşlemleri</t>
  </si>
  <si>
    <t>D.H.B.Y. Örnek No: 28/6-a</t>
  </si>
  <si>
    <t>Gerçekleşen Toplam İmalat          %'si</t>
  </si>
  <si>
    <t>Sözleşme Bedeli :</t>
  </si>
  <si>
    <t>Bu Hakediş İmalat        %'si</t>
  </si>
  <si>
    <t>YAPILAN İŞLER LİSTESİ</t>
  </si>
  <si>
    <t>Sayfa No       :</t>
  </si>
  <si>
    <t>Hakediş No   :</t>
  </si>
  <si>
    <t>Sayfa No : 7</t>
  </si>
  <si>
    <t>Sayfa : 9</t>
  </si>
  <si>
    <t>ONAYLAYAN (BÖLGE)</t>
  </si>
  <si>
    <t>T.C.</t>
  </si>
  <si>
    <t xml:space="preserve">Karayolları Genel Müdürlüğü                                                        </t>
  </si>
  <si>
    <t>----</t>
  </si>
  <si>
    <t>UYGULAMA YILI :</t>
  </si>
  <si>
    <t>UYGULAMA YILI</t>
  </si>
  <si>
    <t>KONTROL KESİM NO VE CİNSİ</t>
  </si>
  <si>
    <t>VARSA GECİKME CEZASI</t>
  </si>
  <si>
    <t>Detayların araziden toplanması+Sayısal Arazi Modeli ile Haritanın Üretimi</t>
  </si>
  <si>
    <t>Ödenek Diliminin Doldurulduğu Tarihteki</t>
  </si>
  <si>
    <t>Harita Müh. (Proje Müd.)</t>
  </si>
  <si>
    <t>Harita Müh. (Deneyimli Harita Müh.)</t>
  </si>
  <si>
    <t>Yıllar</t>
  </si>
  <si>
    <t>KONTROL MÜH. ÜNVANI</t>
  </si>
  <si>
    <t>BAŞ MÜHENDİS ÜNVANI</t>
  </si>
  <si>
    <t>ONAYLAYAN ÜNVANI (BÖLGE)</t>
  </si>
  <si>
    <t>GENEL MDLÜK ŞUBESİ</t>
  </si>
  <si>
    <t>GENEL MDLÜK DAİRESİ</t>
  </si>
  <si>
    <t>İŞÇİ TEMSİLCİSİ</t>
  </si>
  <si>
    <t>YÜKLENİCİ TEMSİLCİSİ</t>
  </si>
  <si>
    <t>İLAN ASKI TARİHİ</t>
  </si>
  <si>
    <t>İLAN ASKIDAN İNME TARİHİ</t>
  </si>
  <si>
    <t>İŞİN</t>
  </si>
  <si>
    <t xml:space="preserve"> ADI</t>
  </si>
  <si>
    <t xml:space="preserve"> K.G.M. NO VE CİNSİ</t>
  </si>
  <si>
    <t xml:space="preserve"> KM KESİM NO VE KM</t>
  </si>
  <si>
    <t xml:space="preserve"> YÜKLENİCİNİN ADI</t>
  </si>
  <si>
    <t>KDV (E x %18)</t>
  </si>
  <si>
    <t>İş Tutarı
(a)</t>
  </si>
  <si>
    <t>Fiyat Farkı Tutarı
(b)</t>
  </si>
  <si>
    <t>Toplam
(a+b)</t>
  </si>
  <si>
    <t>a) Bir Evvelki Hakedişten Yapılan Kesinti</t>
  </si>
  <si>
    <t>b) Bu Hakedişten Yapılan Kesinti</t>
  </si>
  <si>
    <t xml:space="preserve">Hakediş İçeriğinden Yapılan Kesintiler                                                                                                       </t>
  </si>
  <si>
    <t>(*) Bu sütuna iş programında belirlenen iş grubu yüzdeleri yazılacaktır</t>
  </si>
  <si>
    <t>ÖNCEKİ HAKEDİŞ TUTARI</t>
  </si>
  <si>
    <t>ÖNCEKİ HAKEDİŞ TARİHİ</t>
  </si>
  <si>
    <t>Sevil BİLGİÇ</t>
  </si>
  <si>
    <t>Ömer Faruk ACAR</t>
  </si>
  <si>
    <t>KASIM</t>
  </si>
  <si>
    <t>ARALIK</t>
  </si>
  <si>
    <t>ULAŞTIRMA, DENİZCİLİK VE HABERLEŞME BAKANLIĞI</t>
  </si>
  <si>
    <t>Ulaştırma, Denizcilik ve Haberleşme Bakanlığı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</si>
</sst>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;[Red]0"/>
    <numFmt numFmtId="189" formatCode="00000"/>
    <numFmt numFmtId="190" formatCode="#,##0\ &quot;TL&quot;;[Red]#,##0\ &quot;TL&quot;"/>
    <numFmt numFmtId="191" formatCode="#,##0;[Red]#,##0"/>
    <numFmt numFmtId="192" formatCode="0.0000"/>
    <numFmt numFmtId="193" formatCode="#,##0.0000;[Red]#,##0.0000"/>
    <numFmt numFmtId="194" formatCode="#.##0"/>
    <numFmt numFmtId="195" formatCode="#.##0.00"/>
    <numFmt numFmtId="196" formatCode="#.##0;[Red]#.##0"/>
    <numFmt numFmtId="197" formatCode="#,##0.00\ _T_L"/>
    <numFmt numFmtId="198" formatCode="\%0"/>
    <numFmt numFmtId="199" formatCode="#\ ###\ ###\ ###\ ###"/>
    <numFmt numFmtId="200" formatCode="#,##0.00;[Red]#,##0.00"/>
    <numFmt numFmtId="201" formatCode="&quot;$&quot;#,##0.00"/>
    <numFmt numFmtId="202" formatCode="_-* #,##0\ &quot;TL&quot;_-;\-* #,##0\ &quot;TL&quot;_-;_-* &quot;-&quot;??\ &quot;TL&quot;_-;_-@_-"/>
    <numFmt numFmtId="203" formatCode="###\ ###\ ###\ ##0\ &quot;TL&quot;"/>
    <numFmt numFmtId="204" formatCode="_-* #,##0.000000\ _T_L_-;\-* #,##0.000000\ _T_L_-;_-* &quot;-&quot;??\ _T_L_-;_-@_-"/>
    <numFmt numFmtId="205" formatCode="0.0000000"/>
    <numFmt numFmtId="206" formatCode="#,##0.0000000"/>
    <numFmt numFmtId="207" formatCode="[$-41F]mmmm\ yy;@"/>
    <numFmt numFmtId="208" formatCode="mmm\-yyyy"/>
    <numFmt numFmtId="209" formatCode="_-* #,##0.00_-;\-* #,##0.00_-;_-* &quot;-&quot;??_-;_-@_-"/>
    <numFmt numFmtId="210" formatCode="_-* #,##0_-;\-* #,##0_-;_-* &quot;-&quot;_-;_-@_-"/>
    <numFmt numFmtId="211" formatCode="_-&quot;TL&quot;\ * #,##0.00_-;\-&quot;TL&quot;\ * #,##0.00_-;_-&quot;TL&quot;\ * &quot;-&quot;??_-;_-@_-"/>
    <numFmt numFmtId="212" formatCode="_-&quot;TL&quot;\ * #,##0_-;\-&quot;TL&quot;\ * #,##0_-;_-&quot;TL&quot;\ * &quot;-&quot;_-;_-@_-"/>
    <numFmt numFmtId="213" formatCode="mmm/yyyy"/>
    <numFmt numFmtId="214" formatCode="#,##0.00\ &quot;YTL&quot;"/>
    <numFmt numFmtId="215" formatCode="[$-41F]dddd\,\ mmmm\ dd\,\ yyyy"/>
    <numFmt numFmtId="216" formatCode="#,##0.00\ &quot;TL&quot;"/>
    <numFmt numFmtId="217" formatCode="_-* #,##0.000\ _T_L_-;\-* #,##0.000\ _T_L_-;_-* &quot;-&quot;??\ _T_L_-;_-@_-"/>
    <numFmt numFmtId="218" formatCode="_-* #,##0.0000\ _T_L_-;\-* #,##0.0000\ _T_L_-;_-* &quot;-&quot;??\ _T_L_-;_-@_-"/>
    <numFmt numFmtId="219" formatCode="_-* #,##0.0000\ _T_L_-;\-* #,##0.0000\ _T_L_-;_-* &quot;-&quot;????\ _T_L_-;_-@_-"/>
    <numFmt numFmtId="220" formatCode="_-* #,##0.0\ _T_L_-;\-* #,##0.0\ _T_L_-;_-* &quot;-&quot;??\ _T_L_-;_-@_-"/>
    <numFmt numFmtId="221" formatCode="0.0"/>
    <numFmt numFmtId="222" formatCode="_-* #,##0.00\ [$TL-41F]_-;\-* #,##0.00\ [$TL-41F]_-;_-* &quot;-&quot;??\ [$TL-41F]_-;_-@_-"/>
    <numFmt numFmtId="223" formatCode="0.000"/>
  </numFmts>
  <fonts count="67">
    <font>
      <sz val="10"/>
      <name val="Arial Tur"/>
      <family val="0"/>
    </font>
    <font>
      <sz val="11"/>
      <name val="Times New Roman Tur"/>
      <family val="1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9"/>
      <name val="Arial Tur"/>
      <family val="2"/>
    </font>
    <font>
      <sz val="9"/>
      <name val="Arial Narrow"/>
      <family val="2"/>
    </font>
    <font>
      <b/>
      <sz val="11"/>
      <name val="Arial Tur"/>
      <family val="2"/>
    </font>
    <font>
      <u val="single"/>
      <sz val="10"/>
      <name val="Arial Tur"/>
      <family val="2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Arial Tur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 Tur"/>
      <family val="2"/>
    </font>
    <font>
      <b/>
      <sz val="10"/>
      <name val="Arial Tur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 Tur"/>
      <family val="0"/>
    </font>
    <font>
      <b/>
      <sz val="12"/>
      <name val="Arial Tur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Times New Roman Tur"/>
      <family val="1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hair">
        <color theme="0" tint="-0.24993999302387238"/>
      </bottom>
    </border>
    <border>
      <left style="thin"/>
      <right style="thin"/>
      <top style="medium"/>
      <bottom style="hair">
        <color theme="0" tint="-0.24993999302387238"/>
      </bottom>
    </border>
    <border>
      <left style="thin"/>
      <right style="medium"/>
      <top style="medium"/>
      <bottom style="hair">
        <color theme="0" tint="-0.24993999302387238"/>
      </bottom>
    </border>
    <border>
      <left style="medium"/>
      <right style="thin"/>
      <top style="hair">
        <color theme="0" tint="-0.24993999302387238"/>
      </top>
      <bottom style="medium"/>
    </border>
    <border>
      <left style="thin"/>
      <right style="thin"/>
      <top style="hair">
        <color theme="0" tint="-0.24993999302387238"/>
      </top>
      <bottom style="medium"/>
    </border>
    <border>
      <left style="thin"/>
      <right style="medium"/>
      <top style="hair">
        <color theme="0" tint="-0.2499399930238723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Continuous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10" fillId="0" borderId="0" xfId="0" applyFont="1" applyAlignment="1">
      <alignment/>
    </xf>
    <xf numFmtId="4" fontId="16" fillId="0" borderId="0" xfId="55" applyNumberFormat="1" applyFont="1">
      <alignment/>
      <protection/>
    </xf>
    <xf numFmtId="4" fontId="16" fillId="0" borderId="0" xfId="55" applyNumberFormat="1" applyFont="1" applyBorder="1">
      <alignment/>
      <protection/>
    </xf>
    <xf numFmtId="0" fontId="0" fillId="0" borderId="0" xfId="53">
      <alignment/>
      <protection/>
    </xf>
    <xf numFmtId="0" fontId="19" fillId="0" borderId="26" xfId="55" applyFont="1" applyBorder="1" applyAlignment="1">
      <alignment horizontal="center"/>
      <protection/>
    </xf>
    <xf numFmtId="0" fontId="16" fillId="0" borderId="37" xfId="55" applyFont="1" applyBorder="1">
      <alignment/>
      <protection/>
    </xf>
    <xf numFmtId="4" fontId="16" fillId="0" borderId="37" xfId="55" applyNumberFormat="1" applyFont="1" applyBorder="1">
      <alignment/>
      <protection/>
    </xf>
    <xf numFmtId="0" fontId="16" fillId="0" borderId="32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9" fillId="0" borderId="38" xfId="55" applyFont="1" applyBorder="1" applyAlignment="1">
      <alignment horizontal="center"/>
      <protection/>
    </xf>
    <xf numFmtId="0" fontId="20" fillId="0" borderId="39" xfId="55" applyFont="1" applyBorder="1" applyAlignment="1">
      <alignment horizontal="center"/>
      <protection/>
    </xf>
    <xf numFmtId="4" fontId="16" fillId="0" borderId="37" xfId="55" applyNumberFormat="1" applyFont="1" applyBorder="1" applyAlignment="1">
      <alignment horizontal="right"/>
      <protection/>
    </xf>
    <xf numFmtId="4" fontId="16" fillId="0" borderId="40" xfId="55" applyNumberFormat="1" applyFont="1" applyBorder="1" applyAlignment="1">
      <alignment horizontal="right"/>
      <protection/>
    </xf>
    <xf numFmtId="0" fontId="19" fillId="0" borderId="26" xfId="55" applyFont="1" applyBorder="1" applyAlignment="1">
      <alignment horizontal="center" vertical="center"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4" fontId="0" fillId="0" borderId="0" xfId="53" applyNumberFormat="1">
      <alignment/>
      <protection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0" fillId="0" borderId="0" xfId="54" applyAlignment="1">
      <alignment vertical="center"/>
      <protection/>
    </xf>
    <xf numFmtId="4" fontId="0" fillId="0" borderId="0" xfId="54" applyNumberFormat="1" applyAlignment="1">
      <alignment vertical="center"/>
      <protection/>
    </xf>
    <xf numFmtId="0" fontId="0" fillId="0" borderId="10" xfId="54" applyBorder="1" applyAlignment="1">
      <alignment horizontal="center" vertical="center"/>
      <protection/>
    </xf>
    <xf numFmtId="0" fontId="0" fillId="0" borderId="33" xfId="54" applyBorder="1" applyAlignment="1">
      <alignment horizontal="center" vertical="center"/>
      <protection/>
    </xf>
    <xf numFmtId="0" fontId="0" fillId="0" borderId="16" xfId="54" applyBorder="1" applyAlignment="1">
      <alignment vertical="center"/>
      <protection/>
    </xf>
    <xf numFmtId="0" fontId="0" fillId="0" borderId="0" xfId="54" applyBorder="1" applyAlignment="1">
      <alignment vertical="center"/>
      <protection/>
    </xf>
    <xf numFmtId="4" fontId="0" fillId="0" borderId="10" xfId="54" applyNumberFormat="1" applyBorder="1" applyAlignment="1">
      <alignment horizontal="center" vertical="center"/>
      <protection/>
    </xf>
    <xf numFmtId="4" fontId="0" fillId="0" borderId="0" xfId="54" applyNumberFormat="1" applyBorder="1" applyAlignment="1">
      <alignment vertical="center" wrapText="1"/>
      <protection/>
    </xf>
    <xf numFmtId="0" fontId="0" fillId="0" borderId="36" xfId="54" applyBorder="1" applyAlignment="1">
      <alignment vertical="center"/>
      <protection/>
    </xf>
    <xf numFmtId="0" fontId="0" fillId="0" borderId="13" xfId="54" applyBorder="1" applyAlignment="1">
      <alignment vertical="center"/>
      <protection/>
    </xf>
    <xf numFmtId="0" fontId="0" fillId="0" borderId="20" xfId="54" applyBorder="1" applyAlignment="1">
      <alignment vertical="center"/>
      <protection/>
    </xf>
    <xf numFmtId="0" fontId="0" fillId="0" borderId="17" xfId="54" applyBorder="1" applyAlignment="1">
      <alignment vertical="center"/>
      <protection/>
    </xf>
    <xf numFmtId="0" fontId="0" fillId="0" borderId="21" xfId="54" applyBorder="1" applyAlignment="1">
      <alignment vertical="center"/>
      <protection/>
    </xf>
    <xf numFmtId="0" fontId="0" fillId="0" borderId="19" xfId="54" applyBorder="1" applyAlignment="1">
      <alignment vertical="center"/>
      <protection/>
    </xf>
    <xf numFmtId="0" fontId="0" fillId="0" borderId="22" xfId="54" applyBorder="1" applyAlignment="1">
      <alignment vertical="center"/>
      <protection/>
    </xf>
    <xf numFmtId="0" fontId="0" fillId="0" borderId="38" xfId="54" applyBorder="1" applyAlignment="1">
      <alignment horizontal="right" vertical="center"/>
      <protection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17" xfId="54" applyBorder="1" applyAlignment="1">
      <alignment horizontal="center" vertical="center"/>
      <protection/>
    </xf>
    <xf numFmtId="4" fontId="0" fillId="0" borderId="17" xfId="54" applyNumberFormat="1" applyBorder="1" applyAlignment="1">
      <alignment horizontal="center" vertical="center"/>
      <protection/>
    </xf>
    <xf numFmtId="4" fontId="0" fillId="0" borderId="0" xfId="54" applyNumberFormat="1" applyBorder="1" applyAlignment="1">
      <alignment vertical="center"/>
      <protection/>
    </xf>
    <xf numFmtId="0" fontId="0" fillId="0" borderId="20" xfId="54" applyBorder="1" applyAlignment="1">
      <alignment horizontal="center" vertical="center"/>
      <protection/>
    </xf>
    <xf numFmtId="4" fontId="0" fillId="0" borderId="19" xfId="54" applyNumberFormat="1" applyBorder="1" applyAlignment="1">
      <alignment vertical="center"/>
      <protection/>
    </xf>
    <xf numFmtId="0" fontId="0" fillId="0" borderId="47" xfId="54" applyBorder="1" applyAlignment="1">
      <alignment vertical="center"/>
      <protection/>
    </xf>
    <xf numFmtId="0" fontId="0" fillId="0" borderId="11" xfId="54" applyBorder="1" applyAlignment="1">
      <alignment vertical="center"/>
      <protection/>
    </xf>
    <xf numFmtId="4" fontId="0" fillId="0" borderId="33" xfId="54" applyNumberFormat="1" applyBorder="1" applyAlignment="1">
      <alignment horizontal="center" vertical="center"/>
      <protection/>
    </xf>
    <xf numFmtId="4" fontId="0" fillId="0" borderId="35" xfId="54" applyNumberFormat="1" applyBorder="1" applyAlignment="1">
      <alignment vertical="center" wrapText="1"/>
      <protection/>
    </xf>
    <xf numFmtId="4" fontId="0" fillId="0" borderId="35" xfId="54" applyNumberForma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18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right"/>
    </xf>
    <xf numFmtId="3" fontId="0" fillId="0" borderId="33" xfId="54" applyNumberForma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47" xfId="0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5" xfId="0" applyFont="1" applyBorder="1" applyAlignment="1">
      <alignment/>
    </xf>
    <xf numFmtId="14" fontId="26" fillId="0" borderId="0" xfId="0" applyNumberFormat="1" applyFont="1" applyBorder="1" applyAlignment="1">
      <alignment horizontal="center"/>
    </xf>
    <xf numFmtId="4" fontId="14" fillId="0" borderId="42" xfId="55" applyNumberFormat="1" applyFont="1" applyBorder="1" applyAlignment="1">
      <alignment vertical="center" wrapText="1"/>
      <protection/>
    </xf>
    <xf numFmtId="3" fontId="14" fillId="0" borderId="48" xfId="55" applyNumberFormat="1" applyFont="1" applyBorder="1" applyAlignment="1">
      <alignment horizontal="center" vertical="center" wrapText="1"/>
      <protection/>
    </xf>
    <xf numFmtId="4" fontId="14" fillId="0" borderId="14" xfId="55" applyNumberFormat="1" applyFont="1" applyBorder="1" applyAlignment="1">
      <alignment vertical="center" wrapText="1"/>
      <protection/>
    </xf>
    <xf numFmtId="3" fontId="14" fillId="0" borderId="49" xfId="55" applyNumberFormat="1" applyFont="1" applyBorder="1" applyAlignment="1">
      <alignment horizontal="center" vertical="center" wrapText="1"/>
      <protection/>
    </xf>
    <xf numFmtId="4" fontId="19" fillId="0" borderId="50" xfId="55" applyNumberFormat="1" applyFont="1" applyBorder="1" applyAlignment="1">
      <alignment/>
      <protection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13" fillId="0" borderId="0" xfId="0" applyFont="1" applyBorder="1" applyAlignment="1">
      <alignment wrapText="1"/>
    </xf>
    <xf numFmtId="4" fontId="14" fillId="0" borderId="28" xfId="55" applyNumberFormat="1" applyBorder="1" applyAlignment="1">
      <alignment horizontal="center" vertical="center"/>
      <protection/>
    </xf>
    <xf numFmtId="216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62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15" xfId="55" applyFont="1" applyBorder="1" applyAlignment="1">
      <alignment vertical="top"/>
      <protection/>
    </xf>
    <xf numFmtId="4" fontId="14" fillId="0" borderId="34" xfId="55" applyNumberFormat="1" applyBorder="1" applyAlignment="1">
      <alignment vertical="top"/>
      <protection/>
    </xf>
    <xf numFmtId="0" fontId="16" fillId="0" borderId="26" xfId="55" applyFont="1" applyBorder="1" applyAlignment="1">
      <alignment vertical="top"/>
      <protection/>
    </xf>
    <xf numFmtId="0" fontId="17" fillId="0" borderId="50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4" fontId="14" fillId="0" borderId="30" xfId="55" applyNumberFormat="1" applyBorder="1" applyAlignment="1">
      <alignment vertical="top"/>
      <protection/>
    </xf>
    <xf numFmtId="3" fontId="19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6" fillId="0" borderId="15" xfId="55" applyFont="1" applyBorder="1" applyAlignment="1">
      <alignment horizontal="center" vertical="center"/>
      <protection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vertical="center" wrapText="1"/>
    </xf>
    <xf numFmtId="3" fontId="14" fillId="0" borderId="54" xfId="0" applyNumberFormat="1" applyFont="1" applyBorder="1" applyAlignment="1">
      <alignment vertical="center" wrapText="1"/>
    </xf>
    <xf numFmtId="0" fontId="14" fillId="0" borderId="55" xfId="0" applyFont="1" applyBorder="1" applyAlignment="1">
      <alignment/>
    </xf>
    <xf numFmtId="9" fontId="18" fillId="0" borderId="56" xfId="0" applyNumberFormat="1" applyFont="1" applyBorder="1" applyAlignment="1">
      <alignment horizontal="center" vertical="center" wrapText="1"/>
    </xf>
    <xf numFmtId="9" fontId="14" fillId="0" borderId="56" xfId="0" applyNumberFormat="1" applyFont="1" applyBorder="1" applyAlignment="1">
      <alignment horizontal="center" vertical="center"/>
    </xf>
    <xf numFmtId="9" fontId="14" fillId="0" borderId="56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4" fontId="14" fillId="0" borderId="56" xfId="0" applyNumberFormat="1" applyFont="1" applyBorder="1" applyAlignment="1">
      <alignment horizontal="right" vertical="center" indent="1"/>
    </xf>
    <xf numFmtId="0" fontId="0" fillId="0" borderId="57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/>
    </xf>
    <xf numFmtId="4" fontId="14" fillId="0" borderId="63" xfId="0" applyNumberFormat="1" applyFont="1" applyBorder="1" applyAlignment="1">
      <alignment horizontal="right" vertical="center" indent="1"/>
    </xf>
    <xf numFmtId="1" fontId="14" fillId="0" borderId="62" xfId="0" applyNumberFormat="1" applyFont="1" applyBorder="1" applyAlignment="1">
      <alignment horizontal="center" vertical="center"/>
    </xf>
    <xf numFmtId="9" fontId="14" fillId="0" borderId="64" xfId="0" applyNumberFormat="1" applyFont="1" applyBorder="1" applyAlignment="1">
      <alignment horizontal="center" vertical="center"/>
    </xf>
    <xf numFmtId="4" fontId="14" fillId="0" borderId="64" xfId="0" applyNumberFormat="1" applyFont="1" applyBorder="1" applyAlignment="1">
      <alignment horizontal="right" vertical="center" indent="1"/>
    </xf>
    <xf numFmtId="4" fontId="14" fillId="0" borderId="65" xfId="0" applyNumberFormat="1" applyFont="1" applyBorder="1" applyAlignment="1">
      <alignment horizontal="right" vertical="center" indent="1"/>
    </xf>
    <xf numFmtId="7" fontId="29" fillId="0" borderId="66" xfId="62" applyNumberFormat="1" applyFont="1" applyBorder="1" applyAlignment="1">
      <alignment horizontal="center" vertical="center"/>
    </xf>
    <xf numFmtId="0" fontId="29" fillId="0" borderId="67" xfId="0" applyFont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14" fillId="0" borderId="69" xfId="0" applyFont="1" applyBorder="1" applyAlignment="1">
      <alignment/>
    </xf>
    <xf numFmtId="0" fontId="14" fillId="0" borderId="3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4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32" fillId="0" borderId="11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48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shrinkToFit="1"/>
    </xf>
    <xf numFmtId="3" fontId="14" fillId="0" borderId="14" xfId="0" applyNumberFormat="1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4" fontId="14" fillId="0" borderId="1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4" fontId="14" fillId="0" borderId="14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5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/>
    </xf>
    <xf numFmtId="0" fontId="14" fillId="0" borderId="7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2" xfId="54" applyBorder="1" applyAlignment="1">
      <alignment horizontal="center" vertical="center"/>
      <protection/>
    </xf>
    <xf numFmtId="0" fontId="0" fillId="0" borderId="38" xfId="54" applyBorder="1" applyAlignment="1">
      <alignment horizontal="center" vertical="center"/>
      <protection/>
    </xf>
    <xf numFmtId="0" fontId="0" fillId="0" borderId="32" xfId="54" applyBorder="1" applyAlignment="1">
      <alignment horizontal="center" vertical="center"/>
      <protection/>
    </xf>
    <xf numFmtId="0" fontId="19" fillId="0" borderId="79" xfId="55" applyFont="1" applyBorder="1" applyAlignment="1">
      <alignment horizontal="center" vertical="center"/>
      <protection/>
    </xf>
    <xf numFmtId="4" fontId="19" fillId="0" borderId="20" xfId="55" applyNumberFormat="1" applyFont="1" applyBorder="1" applyAlignment="1">
      <alignment horizontal="center" vertical="center" wrapText="1"/>
      <protection/>
    </xf>
    <xf numFmtId="0" fontId="0" fillId="0" borderId="27" xfId="55" applyFont="1" applyBorder="1" applyAlignment="1">
      <alignment horizontal="center" vertical="center"/>
      <protection/>
    </xf>
    <xf numFmtId="0" fontId="0" fillId="0" borderId="29" xfId="0" applyBorder="1" applyAlignment="1">
      <alignment horizontal="right"/>
    </xf>
    <xf numFmtId="14" fontId="3" fillId="0" borderId="79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4" fontId="3" fillId="0" borderId="80" xfId="62" applyNumberFormat="1" applyFont="1" applyBorder="1" applyAlignment="1">
      <alignment horizontal="center" vertical="center"/>
    </xf>
    <xf numFmtId="4" fontId="3" fillId="0" borderId="80" xfId="0" applyNumberFormat="1" applyFont="1" applyBorder="1" applyAlignment="1">
      <alignment horizontal="center" vertical="center"/>
    </xf>
    <xf numFmtId="4" fontId="3" fillId="0" borderId="81" xfId="0" applyNumberFormat="1" applyFont="1" applyBorder="1" applyAlignment="1">
      <alignment horizontal="center" vertical="center"/>
    </xf>
    <xf numFmtId="216" fontId="14" fillId="0" borderId="0" xfId="0" applyNumberFormat="1" applyFont="1" applyBorder="1" applyAlignment="1">
      <alignment horizontal="left"/>
    </xf>
    <xf numFmtId="2" fontId="14" fillId="0" borderId="0" xfId="0" applyNumberFormat="1" applyFont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33" borderId="39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0" fontId="25" fillId="33" borderId="40" xfId="0" applyFont="1" applyFill="1" applyBorder="1" applyAlignment="1">
      <alignment horizont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0" fillId="0" borderId="35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216" fontId="0" fillId="0" borderId="0" xfId="0" applyNumberFormat="1" applyBorder="1" applyAlignment="1">
      <alignment horizontal="left" vertical="center"/>
    </xf>
    <xf numFmtId="216" fontId="0" fillId="0" borderId="35" xfId="0" applyNumberForma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3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22" xfId="0" applyFont="1" applyBorder="1" applyAlignment="1">
      <alignment horizontal="left" indent="2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80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80" xfId="0" applyFont="1" applyBorder="1" applyAlignment="1">
      <alignment horizontal="center"/>
    </xf>
    <xf numFmtId="14" fontId="13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14" fontId="3" fillId="0" borderId="19" xfId="0" applyNumberFormat="1" applyFont="1" applyBorder="1" applyAlignment="1">
      <alignment horizontal="center"/>
    </xf>
    <xf numFmtId="0" fontId="0" fillId="0" borderId="0" xfId="54" applyAlignment="1">
      <alignment horizontal="center"/>
      <protection/>
    </xf>
    <xf numFmtId="0" fontId="7" fillId="0" borderId="0" xfId="54" applyFont="1" applyAlignment="1">
      <alignment horizontal="center" wrapText="1"/>
      <protection/>
    </xf>
    <xf numFmtId="0" fontId="0" fillId="0" borderId="13" xfId="54" applyBorder="1" applyAlignment="1">
      <alignment horizontal="center" vertical="center"/>
      <protection/>
    </xf>
    <xf numFmtId="14" fontId="0" fillId="0" borderId="0" xfId="54" applyNumberFormat="1" applyAlignment="1">
      <alignment horizontal="center"/>
      <protection/>
    </xf>
    <xf numFmtId="0" fontId="0" fillId="0" borderId="42" xfId="54" applyBorder="1" applyAlignment="1">
      <alignment horizontal="left" vertical="center" indent="1"/>
      <protection/>
    </xf>
    <xf numFmtId="0" fontId="7" fillId="0" borderId="10" xfId="54" applyFont="1" applyBorder="1" applyAlignment="1">
      <alignment horizontal="left" vertical="center"/>
      <protection/>
    </xf>
    <xf numFmtId="0" fontId="7" fillId="0" borderId="71" xfId="54" applyFont="1" applyBorder="1" applyAlignment="1">
      <alignment horizontal="left" vertical="center"/>
      <protection/>
    </xf>
    <xf numFmtId="14" fontId="7" fillId="0" borderId="72" xfId="54" applyNumberFormat="1" applyFont="1" applyBorder="1" applyAlignment="1">
      <alignment horizontal="right" vertical="center"/>
      <protection/>
    </xf>
    <xf numFmtId="0" fontId="7" fillId="0" borderId="10" xfId="54" applyFont="1" applyBorder="1" applyAlignment="1">
      <alignment horizontal="right" vertical="center"/>
      <protection/>
    </xf>
    <xf numFmtId="0" fontId="22" fillId="0" borderId="32" xfId="54" applyFont="1" applyBorder="1" applyAlignment="1">
      <alignment horizontal="center" vertical="center"/>
      <protection/>
    </xf>
    <xf numFmtId="0" fontId="22" fillId="0" borderId="42" xfId="54" applyFont="1" applyBorder="1" applyAlignment="1">
      <alignment horizontal="center" vertical="center"/>
      <protection/>
    </xf>
    <xf numFmtId="0" fontId="22" fillId="0" borderId="48" xfId="54" applyFont="1" applyBorder="1" applyAlignment="1">
      <alignment horizontal="center" vertical="center"/>
      <protection/>
    </xf>
    <xf numFmtId="4" fontId="0" fillId="0" borderId="0" xfId="54" applyNumberFormat="1" applyAlignment="1">
      <alignment horizontal="center" vertical="center"/>
      <protection/>
    </xf>
    <xf numFmtId="4" fontId="0" fillId="0" borderId="25" xfId="54" applyNumberFormat="1" applyFont="1" applyBorder="1" applyAlignment="1">
      <alignment horizontal="center" vertical="center"/>
      <protection/>
    </xf>
    <xf numFmtId="4" fontId="0" fillId="0" borderId="10" xfId="54" applyNumberFormat="1" applyFont="1" applyBorder="1" applyAlignment="1">
      <alignment horizontal="center" vertical="center"/>
      <protection/>
    </xf>
    <xf numFmtId="0" fontId="0" fillId="0" borderId="72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22" fillId="0" borderId="16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22" xfId="54" applyFont="1" applyBorder="1" applyAlignment="1">
      <alignment horizontal="center" vertical="center"/>
      <protection/>
    </xf>
    <xf numFmtId="0" fontId="0" fillId="0" borderId="39" xfId="54" applyBorder="1" applyAlignment="1">
      <alignment horizontal="right" vertical="center"/>
      <protection/>
    </xf>
    <xf numFmtId="0" fontId="0" fillId="0" borderId="37" xfId="54" applyBorder="1" applyAlignment="1">
      <alignment horizontal="right" vertical="center"/>
      <protection/>
    </xf>
    <xf numFmtId="0" fontId="0" fillId="0" borderId="40" xfId="54" applyBorder="1" applyAlignment="1">
      <alignment horizontal="right" vertical="center"/>
      <protection/>
    </xf>
    <xf numFmtId="43" fontId="0" fillId="0" borderId="14" xfId="51" applyNumberFormat="1" applyFont="1" applyBorder="1" applyAlignment="1" applyProtection="1">
      <alignment horizontal="right" vertical="center"/>
      <protection/>
    </xf>
    <xf numFmtId="43" fontId="0" fillId="0" borderId="14" xfId="54" applyNumberFormat="1" applyFont="1" applyBorder="1" applyAlignment="1">
      <alignment horizontal="right" vertical="center"/>
      <protection/>
    </xf>
    <xf numFmtId="43" fontId="0" fillId="0" borderId="49" xfId="54" applyNumberFormat="1" applyFont="1" applyBorder="1" applyAlignment="1">
      <alignment horizontal="right" vertical="center"/>
      <protection/>
    </xf>
    <xf numFmtId="43" fontId="0" fillId="0" borderId="45" xfId="54" applyNumberFormat="1" applyBorder="1" applyAlignment="1">
      <alignment horizontal="right" vertical="center"/>
      <protection/>
    </xf>
    <xf numFmtId="43" fontId="0" fillId="0" borderId="51" xfId="54" applyNumberFormat="1" applyBorder="1" applyAlignment="1">
      <alignment horizontal="right" vertical="center"/>
      <protection/>
    </xf>
    <xf numFmtId="0" fontId="0" fillId="0" borderId="14" xfId="54" applyBorder="1" applyAlignment="1">
      <alignment horizontal="left" vertical="center" indent="1"/>
      <protection/>
    </xf>
    <xf numFmtId="0" fontId="0" fillId="0" borderId="45" xfId="54" applyBorder="1" applyAlignment="1">
      <alignment horizontal="left" vertical="center" indent="1"/>
      <protection/>
    </xf>
    <xf numFmtId="43" fontId="0" fillId="0" borderId="14" xfId="54" applyNumberFormat="1" applyBorder="1" applyAlignment="1">
      <alignment horizontal="right" vertical="center"/>
      <protection/>
    </xf>
    <xf numFmtId="43" fontId="0" fillId="0" borderId="49" xfId="54" applyNumberFormat="1" applyBorder="1" applyAlignment="1">
      <alignment horizontal="right" vertical="center"/>
      <protection/>
    </xf>
    <xf numFmtId="0" fontId="0" fillId="0" borderId="25" xfId="54" applyNumberFormat="1" applyBorder="1" applyAlignment="1">
      <alignment horizontal="right" vertical="center"/>
      <protection/>
    </xf>
    <xf numFmtId="0" fontId="0" fillId="0" borderId="10" xfId="54" applyNumberFormat="1" applyBorder="1" applyAlignment="1">
      <alignment horizontal="right" vertical="center"/>
      <protection/>
    </xf>
    <xf numFmtId="0" fontId="0" fillId="0" borderId="33" xfId="54" applyNumberFormat="1" applyBorder="1" applyAlignment="1">
      <alignment horizontal="right" vertical="center"/>
      <protection/>
    </xf>
    <xf numFmtId="0" fontId="0" fillId="0" borderId="14" xfId="54" applyNumberFormat="1" applyBorder="1" applyAlignment="1">
      <alignment horizontal="right" vertical="center"/>
      <protection/>
    </xf>
    <xf numFmtId="0" fontId="0" fillId="0" borderId="49" xfId="54" applyNumberFormat="1" applyBorder="1" applyAlignment="1">
      <alignment horizontal="right" vertical="center"/>
      <protection/>
    </xf>
    <xf numFmtId="43" fontId="0" fillId="0" borderId="42" xfId="54" applyNumberFormat="1" applyBorder="1" applyAlignment="1">
      <alignment horizontal="right" vertical="center"/>
      <protection/>
    </xf>
    <xf numFmtId="43" fontId="0" fillId="0" borderId="48" xfId="54" applyNumberFormat="1" applyBorder="1" applyAlignment="1">
      <alignment horizontal="right" vertical="center"/>
      <protection/>
    </xf>
    <xf numFmtId="0" fontId="0" fillId="0" borderId="25" xfId="54" applyNumberFormat="1" applyBorder="1" applyAlignment="1">
      <alignment horizontal="right" vertical="center" indent="2"/>
      <protection/>
    </xf>
    <xf numFmtId="0" fontId="0" fillId="0" borderId="10" xfId="54" applyNumberFormat="1" applyBorder="1" applyAlignment="1">
      <alignment horizontal="right" vertical="center" indent="2"/>
      <protection/>
    </xf>
    <xf numFmtId="0" fontId="0" fillId="0" borderId="33" xfId="54" applyNumberFormat="1" applyBorder="1" applyAlignment="1">
      <alignment horizontal="right" vertical="center" indent="2"/>
      <protection/>
    </xf>
    <xf numFmtId="0" fontId="0" fillId="0" borderId="12" xfId="54" applyBorder="1" applyAlignment="1">
      <alignment horizontal="right" vertical="center"/>
      <protection/>
    </xf>
    <xf numFmtId="0" fontId="0" fillId="0" borderId="80" xfId="54" applyBorder="1" applyAlignment="1">
      <alignment horizontal="right" vertical="center" textRotation="90"/>
      <protection/>
    </xf>
    <xf numFmtId="0" fontId="0" fillId="0" borderId="34" xfId="54" applyBorder="1" applyAlignment="1">
      <alignment horizontal="right" vertical="center" textRotation="90"/>
      <protection/>
    </xf>
    <xf numFmtId="0" fontId="0" fillId="0" borderId="82" xfId="54" applyBorder="1" applyAlignment="1">
      <alignment horizontal="right" vertical="center" textRotation="90"/>
      <protection/>
    </xf>
    <xf numFmtId="0" fontId="0" fillId="0" borderId="14" xfId="54" applyFont="1" applyBorder="1" applyAlignment="1">
      <alignment horizontal="left" vertical="center" indent="1"/>
      <protection/>
    </xf>
    <xf numFmtId="0" fontId="0" fillId="0" borderId="25" xfId="54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0" fillId="0" borderId="71" xfId="54" applyBorder="1" applyAlignment="1">
      <alignment horizontal="center" vertical="center"/>
      <protection/>
    </xf>
    <xf numFmtId="14" fontId="0" fillId="0" borderId="14" xfId="54" applyNumberFormat="1" applyFont="1" applyBorder="1" applyAlignment="1">
      <alignment horizontal="center" vertical="center"/>
      <protection/>
    </xf>
    <xf numFmtId="0" fontId="0" fillId="0" borderId="14" xfId="54" applyBorder="1" applyAlignment="1">
      <alignment horizontal="center" vertical="center"/>
      <protection/>
    </xf>
    <xf numFmtId="0" fontId="0" fillId="0" borderId="49" xfId="54" applyBorder="1" applyAlignment="1">
      <alignment horizontal="center" vertical="center"/>
      <protection/>
    </xf>
    <xf numFmtId="4" fontId="0" fillId="0" borderId="83" xfId="54" applyNumberFormat="1" applyBorder="1" applyAlignment="1">
      <alignment horizontal="center" vertical="center"/>
      <protection/>
    </xf>
    <xf numFmtId="4" fontId="0" fillId="0" borderId="41" xfId="54" applyNumberFormat="1" applyBorder="1" applyAlignment="1">
      <alignment horizontal="center" vertical="center"/>
      <protection/>
    </xf>
    <xf numFmtId="4" fontId="0" fillId="0" borderId="43" xfId="54" applyNumberFormat="1" applyBorder="1" applyAlignment="1">
      <alignment horizontal="center" vertical="center"/>
      <protection/>
    </xf>
    <xf numFmtId="0" fontId="0" fillId="0" borderId="47" xfId="54" applyBorder="1" applyAlignment="1">
      <alignment horizontal="center" vertical="center"/>
      <protection/>
    </xf>
    <xf numFmtId="0" fontId="0" fillId="0" borderId="11" xfId="54" applyBorder="1" applyAlignment="1">
      <alignment horizontal="center" vertical="center"/>
      <protection/>
    </xf>
    <xf numFmtId="0" fontId="0" fillId="0" borderId="29" xfId="54" applyBorder="1" applyAlignment="1">
      <alignment horizontal="center" vertical="center"/>
      <protection/>
    </xf>
    <xf numFmtId="14" fontId="0" fillId="0" borderId="19" xfId="54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0" fillId="0" borderId="22" xfId="54" applyBorder="1" applyAlignment="1">
      <alignment horizontal="center" vertical="center" wrapText="1"/>
      <protection/>
    </xf>
    <xf numFmtId="0" fontId="0" fillId="0" borderId="35" xfId="54" applyBorder="1" applyAlignment="1">
      <alignment horizontal="center" vertical="center" wrapText="1"/>
      <protection/>
    </xf>
    <xf numFmtId="4" fontId="0" fillId="0" borderId="20" xfId="54" applyNumberFormat="1" applyFont="1" applyBorder="1" applyAlignment="1">
      <alignment horizontal="center" vertical="center" wrapText="1"/>
      <protection/>
    </xf>
    <xf numFmtId="4" fontId="0" fillId="0" borderId="17" xfId="54" applyNumberFormat="1" applyBorder="1" applyAlignment="1">
      <alignment horizontal="center" vertical="center" wrapText="1"/>
      <protection/>
    </xf>
    <xf numFmtId="4" fontId="0" fillId="0" borderId="53" xfId="54" applyNumberFormat="1" applyBorder="1" applyAlignment="1">
      <alignment horizontal="center" vertical="center" wrapText="1"/>
      <protection/>
    </xf>
    <xf numFmtId="4" fontId="0" fillId="0" borderId="25" xfId="54" applyNumberFormat="1" applyFont="1" applyBorder="1" applyAlignment="1">
      <alignment horizontal="center" vertical="center" wrapText="1"/>
      <protection/>
    </xf>
    <xf numFmtId="4" fontId="0" fillId="0" borderId="10" xfId="54" applyNumberFormat="1" applyBorder="1" applyAlignment="1">
      <alignment horizontal="center" vertical="center" wrapText="1"/>
      <protection/>
    </xf>
    <xf numFmtId="4" fontId="0" fillId="0" borderId="33" xfId="54" applyNumberFormat="1" applyBorder="1" applyAlignment="1">
      <alignment horizontal="center" vertical="center" wrapText="1"/>
      <protection/>
    </xf>
    <xf numFmtId="4" fontId="0" fillId="0" borderId="23" xfId="54" applyNumberFormat="1" applyFont="1" applyBorder="1" applyAlignment="1">
      <alignment horizontal="center" vertical="center"/>
      <protection/>
    </xf>
    <xf numFmtId="4" fontId="0" fillId="0" borderId="18" xfId="54" applyNumberFormat="1" applyBorder="1" applyAlignment="1">
      <alignment horizontal="center" vertical="center"/>
      <protection/>
    </xf>
    <xf numFmtId="4" fontId="0" fillId="0" borderId="54" xfId="54" applyNumberFormat="1" applyBorder="1" applyAlignment="1">
      <alignment horizontal="center" vertical="center"/>
      <protection/>
    </xf>
    <xf numFmtId="0" fontId="0" fillId="0" borderId="83" xfId="54" applyBorder="1" applyAlignment="1">
      <alignment horizontal="center" vertical="center"/>
      <protection/>
    </xf>
    <xf numFmtId="0" fontId="0" fillId="0" borderId="41" xfId="54" applyBorder="1" applyAlignment="1">
      <alignment horizontal="center" vertical="center"/>
      <protection/>
    </xf>
    <xf numFmtId="0" fontId="0" fillId="0" borderId="84" xfId="54" applyBorder="1" applyAlignment="1">
      <alignment horizontal="center" vertical="center"/>
      <protection/>
    </xf>
    <xf numFmtId="0" fontId="0" fillId="0" borderId="25" xfId="54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2" xfId="54" applyBorder="1" applyAlignment="1">
      <alignment horizontal="center" vertical="center"/>
      <protection/>
    </xf>
    <xf numFmtId="4" fontId="0" fillId="0" borderId="50" xfId="54" applyNumberFormat="1" applyFont="1" applyBorder="1" applyAlignment="1">
      <alignment horizontal="center" vertical="center"/>
      <protection/>
    </xf>
    <xf numFmtId="4" fontId="0" fillId="0" borderId="13" xfId="54" applyNumberFormat="1" applyBorder="1" applyAlignment="1">
      <alignment horizontal="center" vertical="center"/>
      <protection/>
    </xf>
    <xf numFmtId="4" fontId="0" fillId="0" borderId="31" xfId="54" applyNumberForma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8" fillId="0" borderId="0" xfId="55" applyFont="1" applyAlignment="1">
      <alignment horizontal="center" vertical="center" wrapText="1"/>
      <protection/>
    </xf>
    <xf numFmtId="4" fontId="19" fillId="0" borderId="85" xfId="55" applyNumberFormat="1" applyFont="1" applyBorder="1" applyAlignment="1">
      <alignment horizontal="center"/>
      <protection/>
    </xf>
    <xf numFmtId="4" fontId="19" fillId="0" borderId="46" xfId="55" applyNumberFormat="1" applyFont="1" applyBorder="1" applyAlignment="1">
      <alignment horizontal="center"/>
      <protection/>
    </xf>
    <xf numFmtId="4" fontId="19" fillId="0" borderId="86" xfId="55" applyNumberFormat="1" applyFont="1" applyBorder="1" applyAlignment="1">
      <alignment horizontal="center" vertical="center"/>
      <protection/>
    </xf>
    <xf numFmtId="4" fontId="19" fillId="0" borderId="40" xfId="55" applyNumberFormat="1" applyFont="1" applyBorder="1" applyAlignment="1">
      <alignment horizontal="center" vertical="center"/>
      <protection/>
    </xf>
    <xf numFmtId="0" fontId="19" fillId="0" borderId="86" xfId="55" applyFont="1" applyBorder="1" applyAlignment="1">
      <alignment horizontal="right" vertical="center"/>
      <protection/>
    </xf>
    <xf numFmtId="0" fontId="19" fillId="0" borderId="37" xfId="55" applyFont="1" applyBorder="1" applyAlignment="1">
      <alignment horizontal="right" vertical="center"/>
      <protection/>
    </xf>
    <xf numFmtId="0" fontId="19" fillId="0" borderId="87" xfId="55" applyFont="1" applyBorder="1" applyAlignment="1">
      <alignment horizontal="right" vertical="center"/>
      <protection/>
    </xf>
    <xf numFmtId="0" fontId="19" fillId="0" borderId="85" xfId="55" applyFont="1" applyBorder="1" applyAlignment="1">
      <alignment horizontal="right"/>
      <protection/>
    </xf>
    <xf numFmtId="0" fontId="19" fillId="0" borderId="44" xfId="55" applyFont="1" applyBorder="1" applyAlignment="1">
      <alignment horizontal="right"/>
      <protection/>
    </xf>
    <xf numFmtId="0" fontId="19" fillId="0" borderId="88" xfId="55" applyFont="1" applyBorder="1" applyAlignment="1">
      <alignment horizontal="right"/>
      <protection/>
    </xf>
    <xf numFmtId="4" fontId="19" fillId="0" borderId="50" xfId="55" applyNumberFormat="1" applyFont="1" applyBorder="1" applyAlignment="1">
      <alignment horizontal="center"/>
      <protection/>
    </xf>
    <xf numFmtId="4" fontId="19" fillId="0" borderId="31" xfId="55" applyNumberFormat="1" applyFont="1" applyBorder="1" applyAlignment="1">
      <alignment horizontal="center"/>
      <protection/>
    </xf>
    <xf numFmtId="0" fontId="14" fillId="0" borderId="83" xfId="55" applyFont="1" applyBorder="1" applyAlignment="1">
      <alignment horizontal="left" indent="3"/>
      <protection/>
    </xf>
    <xf numFmtId="0" fontId="14" fillId="0" borderId="41" xfId="55" applyFont="1" applyBorder="1" applyAlignment="1">
      <alignment horizontal="left" indent="3"/>
      <protection/>
    </xf>
    <xf numFmtId="0" fontId="14" fillId="0" borderId="43" xfId="55" applyFont="1" applyBorder="1" applyAlignment="1">
      <alignment horizontal="left" indent="3"/>
      <protection/>
    </xf>
    <xf numFmtId="3" fontId="19" fillId="0" borderId="50" xfId="55" applyNumberFormat="1" applyFont="1" applyBorder="1" applyAlignment="1">
      <alignment horizontal="center"/>
      <protection/>
    </xf>
    <xf numFmtId="3" fontId="19" fillId="0" borderId="52" xfId="55" applyNumberFormat="1" applyFont="1" applyBorder="1" applyAlignment="1">
      <alignment horizontal="center"/>
      <protection/>
    </xf>
    <xf numFmtId="4" fontId="19" fillId="0" borderId="52" xfId="55" applyNumberFormat="1" applyFont="1" applyBorder="1" applyAlignment="1">
      <alignment horizontal="center"/>
      <protection/>
    </xf>
    <xf numFmtId="0" fontId="14" fillId="0" borderId="25" xfId="55" applyFont="1" applyBorder="1" applyAlignment="1">
      <alignment horizontal="left" indent="1"/>
      <protection/>
    </xf>
    <xf numFmtId="0" fontId="14" fillId="0" borderId="10" xfId="55" applyFont="1" applyBorder="1" applyAlignment="1">
      <alignment horizontal="left" indent="1"/>
      <protection/>
    </xf>
    <xf numFmtId="0" fontId="14" fillId="0" borderId="71" xfId="55" applyFont="1" applyBorder="1" applyAlignment="1">
      <alignment horizontal="left" indent="1"/>
      <protection/>
    </xf>
    <xf numFmtId="4" fontId="14" fillId="0" borderId="25" xfId="55" applyNumberFormat="1" applyFont="1" applyBorder="1" applyAlignment="1">
      <alignment horizontal="center"/>
      <protection/>
    </xf>
    <xf numFmtId="4" fontId="14" fillId="0" borderId="33" xfId="55" applyNumberFormat="1" applyFont="1" applyBorder="1" applyAlignment="1">
      <alignment horizontal="center"/>
      <protection/>
    </xf>
    <xf numFmtId="0" fontId="19" fillId="0" borderId="47" xfId="55" applyFont="1" applyBorder="1" applyAlignment="1">
      <alignment horizontal="center" vertical="center" wrapText="1"/>
      <protection/>
    </xf>
    <xf numFmtId="0" fontId="19" fillId="0" borderId="70" xfId="55" applyFont="1" applyBorder="1" applyAlignment="1">
      <alignment horizontal="center" vertical="center" wrapText="1"/>
      <protection/>
    </xf>
    <xf numFmtId="0" fontId="14" fillId="0" borderId="11" xfId="55" applyNumberFormat="1" applyFont="1" applyBorder="1" applyAlignment="1">
      <alignment horizontal="left" vertical="center" wrapText="1"/>
      <protection/>
    </xf>
    <xf numFmtId="0" fontId="14" fillId="0" borderId="89" xfId="55" applyNumberFormat="1" applyFont="1" applyBorder="1" applyAlignment="1">
      <alignment horizontal="left" vertical="center" wrapText="1"/>
      <protection/>
    </xf>
    <xf numFmtId="0" fontId="14" fillId="0" borderId="18" xfId="55" applyNumberFormat="1" applyFont="1" applyBorder="1" applyAlignment="1">
      <alignment horizontal="left" vertical="center" wrapText="1"/>
      <protection/>
    </xf>
    <xf numFmtId="0" fontId="14" fillId="0" borderId="24" xfId="55" applyNumberFormat="1" applyFont="1" applyBorder="1" applyAlignment="1">
      <alignment horizontal="left" vertical="center" wrapText="1"/>
      <protection/>
    </xf>
    <xf numFmtId="4" fontId="19" fillId="0" borderId="20" xfId="55" applyNumberFormat="1" applyFont="1" applyBorder="1" applyAlignment="1">
      <alignment horizontal="center" vertical="center" wrapText="1"/>
      <protection/>
    </xf>
    <xf numFmtId="4" fontId="19" fillId="0" borderId="53" xfId="55" applyNumberFormat="1" applyFont="1" applyBorder="1" applyAlignment="1">
      <alignment horizontal="center" vertical="center" wrapText="1"/>
      <protection/>
    </xf>
    <xf numFmtId="4" fontId="14" fillId="0" borderId="90" xfId="55" applyNumberFormat="1" applyBorder="1" applyAlignment="1">
      <alignment horizontal="center" vertical="center"/>
      <protection/>
    </xf>
    <xf numFmtId="4" fontId="14" fillId="0" borderId="89" xfId="55" applyNumberFormat="1" applyBorder="1" applyAlignment="1">
      <alignment horizontal="center" vertical="center"/>
      <protection/>
    </xf>
    <xf numFmtId="4" fontId="14" fillId="0" borderId="90" xfId="55" applyNumberFormat="1" applyFont="1" applyBorder="1" applyAlignment="1">
      <alignment horizontal="center" vertical="center"/>
      <protection/>
    </xf>
    <xf numFmtId="4" fontId="14" fillId="0" borderId="29" xfId="55" applyNumberFormat="1" applyFont="1" applyBorder="1" applyAlignment="1">
      <alignment horizontal="center" vertical="center"/>
      <protection/>
    </xf>
    <xf numFmtId="0" fontId="19" fillId="0" borderId="20" xfId="55" applyFont="1" applyBorder="1" applyAlignment="1">
      <alignment horizontal="center" vertical="center"/>
      <protection/>
    </xf>
    <xf numFmtId="0" fontId="19" fillId="0" borderId="21" xfId="55" applyFont="1" applyBorder="1" applyAlignment="1">
      <alignment horizontal="center" vertical="center"/>
      <protection/>
    </xf>
    <xf numFmtId="0" fontId="0" fillId="0" borderId="90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4" fontId="19" fillId="0" borderId="21" xfId="55" applyNumberFormat="1" applyFont="1" applyBorder="1" applyAlignment="1">
      <alignment horizontal="center" vertical="center" wrapText="1"/>
      <protection/>
    </xf>
    <xf numFmtId="4" fontId="14" fillId="0" borderId="50" xfId="55" applyNumberFormat="1" applyFont="1" applyBorder="1" applyAlignment="1">
      <alignment horizontal="center" vertical="top"/>
      <protection/>
    </xf>
    <xf numFmtId="4" fontId="14" fillId="0" borderId="31" xfId="55" applyNumberFormat="1" applyFont="1" applyBorder="1" applyAlignment="1">
      <alignment horizontal="center" vertical="top"/>
      <protection/>
    </xf>
    <xf numFmtId="0" fontId="17" fillId="0" borderId="19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9" fillId="0" borderId="13" xfId="55" applyFont="1" applyBorder="1" applyAlignment="1">
      <alignment horizontal="center" vertical="center"/>
      <protection/>
    </xf>
    <xf numFmtId="0" fontId="16" fillId="0" borderId="39" xfId="55" applyFont="1" applyBorder="1" applyAlignment="1">
      <alignment horizontal="center"/>
      <protection/>
    </xf>
    <xf numFmtId="0" fontId="16" fillId="0" borderId="37" xfId="55" applyFont="1" applyBorder="1" applyAlignment="1">
      <alignment horizontal="center"/>
      <protection/>
    </xf>
    <xf numFmtId="0" fontId="16" fillId="0" borderId="40" xfId="55" applyFont="1" applyBorder="1" applyAlignment="1">
      <alignment horizontal="center"/>
      <protection/>
    </xf>
    <xf numFmtId="4" fontId="14" fillId="0" borderId="19" xfId="55" applyNumberFormat="1" applyBorder="1" applyAlignment="1">
      <alignment horizontal="center" vertical="top"/>
      <protection/>
    </xf>
    <xf numFmtId="4" fontId="14" fillId="0" borderId="22" xfId="55" applyNumberFormat="1" applyBorder="1" applyAlignment="1">
      <alignment horizontal="center" vertical="top"/>
      <protection/>
    </xf>
    <xf numFmtId="4" fontId="14" fillId="0" borderId="50" xfId="55" applyNumberFormat="1" applyBorder="1" applyAlignment="1">
      <alignment horizontal="center" vertical="top"/>
      <protection/>
    </xf>
    <xf numFmtId="4" fontId="14" fillId="0" borderId="52" xfId="55" applyNumberFormat="1" applyBorder="1" applyAlignment="1">
      <alignment horizontal="center" vertical="top"/>
      <protection/>
    </xf>
    <xf numFmtId="4" fontId="14" fillId="0" borderId="19" xfId="55" applyNumberFormat="1" applyFont="1" applyBorder="1" applyAlignment="1">
      <alignment horizontal="center" vertical="top"/>
      <protection/>
    </xf>
    <xf numFmtId="4" fontId="14" fillId="0" borderId="35" xfId="55" applyNumberFormat="1" applyFont="1" applyBorder="1" applyAlignment="1">
      <alignment horizontal="center" vertical="top"/>
      <protection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56" xfId="0" applyNumberFormat="1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0" fillId="0" borderId="91" xfId="0" applyFont="1" applyBorder="1" applyAlignment="1">
      <alignment horizontal="center"/>
    </xf>
    <xf numFmtId="0" fontId="30" fillId="0" borderId="92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30" fillId="0" borderId="94" xfId="0" applyFont="1" applyBorder="1" applyAlignment="1">
      <alignment horizontal="center" vertical="top"/>
    </xf>
    <xf numFmtId="0" fontId="30" fillId="0" borderId="95" xfId="0" applyFont="1" applyBorder="1" applyAlignment="1">
      <alignment horizontal="center" vertical="top"/>
    </xf>
    <xf numFmtId="0" fontId="30" fillId="0" borderId="96" xfId="0" applyFont="1" applyBorder="1" applyAlignment="1">
      <alignment horizontal="center" vertical="top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14" fillId="0" borderId="101" xfId="0" applyNumberFormat="1" applyFont="1" applyBorder="1" applyAlignment="1">
      <alignment horizontal="center" vertical="center"/>
    </xf>
    <xf numFmtId="0" fontId="14" fillId="0" borderId="102" xfId="0" applyNumberFormat="1" applyFont="1" applyBorder="1" applyAlignment="1">
      <alignment horizontal="center" vertical="center"/>
    </xf>
    <xf numFmtId="0" fontId="14" fillId="0" borderId="10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04" xfId="0" applyNumberFormat="1" applyFont="1" applyBorder="1" applyAlignment="1">
      <alignment horizontal="center" vertical="center"/>
    </xf>
    <xf numFmtId="0" fontId="19" fillId="0" borderId="105" xfId="0" applyNumberFormat="1" applyFont="1" applyBorder="1" applyAlignment="1">
      <alignment horizontal="center" vertical="center"/>
    </xf>
    <xf numFmtId="0" fontId="19" fillId="0" borderId="106" xfId="0" applyNumberFormat="1" applyFont="1" applyBorder="1" applyAlignment="1">
      <alignment horizontal="center" vertical="center"/>
    </xf>
    <xf numFmtId="0" fontId="29" fillId="0" borderId="107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1" fontId="18" fillId="0" borderId="56" xfId="0" applyNumberFormat="1" applyFont="1" applyBorder="1" applyAlignment="1">
      <alignment vertical="center" wrapText="1"/>
    </xf>
    <xf numFmtId="0" fontId="19" fillId="0" borderId="10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0" fontId="27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29" xfId="0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16" xfId="0" applyFont="1" applyBorder="1" applyAlignment="1">
      <alignment horizontal="center"/>
    </xf>
    <xf numFmtId="0" fontId="0" fillId="0" borderId="16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" xfId="41"/>
    <cellStyle name="Comma_DOLU" xfId="42"/>
    <cellStyle name="Currency [0]_DOLU" xfId="43"/>
    <cellStyle name="Currency_DOLU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_İCMAL" xfId="53"/>
    <cellStyle name="Normal_ÖDEME_CETVELİ" xfId="54"/>
    <cellStyle name="Normal_Sayfa1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Comma" xfId="62"/>
    <cellStyle name="Virgül [0]_Aksaray -Nevşehir İl Sınırı  yazışmalı  Hakediş 1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vas\Local%20Settings\Temporary%20Internet%20Files\Content.IE5\61WFMH05\HAKED&#304;&#350;\RUK&#304;YE\Belgelerim\KAMULA&#350;TIRMA%20-ET&#220;T%20&#304;&#350;LER&#304;\KARAYOLLARI\KONYA%20&#199;EVRE%20YOLU%20KGM\hakedi&#351;\M_D260-01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vas\Local%20Settings\Temporary%20Internet%20Files\Content.IE5\61WFMH05\HAKED&#304;&#350;\RUK&#304;YE\Belgelerim\KAMULA&#350;TIRMA%20-ET&#220;T%20&#304;&#350;LER&#304;\KARAYOLLARI\KONYA%20&#199;EVRE%20YOLU%20KGM\hakedi&#351;\BirimFiy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vas\Local%20Settings\Temporary%20Internet%20Files\Content.IE5\61WFMH05\HAKED&#304;&#350;\RUK&#304;YE\Belgelerim\KAMULA&#350;TIRMA%20-ET&#220;T%20&#304;&#350;LER&#304;\KARAYOLLARI\KONYA%20&#199;EVRE%20YOLU%20KGM\hakedi&#351;\Muteahh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kedis Raporu"/>
      <sheetName val="Ödeme Cetveli"/>
      <sheetName val="İcmal"/>
      <sheetName val="Kesif-Hakedis (ic)"/>
      <sheetName val="Fiyat Farkı Tutanağı"/>
      <sheetName val="OT"/>
      <sheetName val="Yesil Defter (Kapak)"/>
      <sheetName val="Yesil Defter (ic)"/>
      <sheetName val="İlan"/>
      <sheetName val="Tutanak"/>
      <sheetName val="itinerer"/>
      <sheetName val="Yıl Sonu Tespit Tutanağı"/>
      <sheetName val="Dizi Pusulası"/>
      <sheetName val="Ödenek Dilimleri Tablosu"/>
      <sheetName val="Kesin Hesap"/>
      <sheetName val="Kesin Hesap A.N."/>
      <sheetName val="Kesin Hesap D.N."/>
      <sheetName val="Kesin Hesap POL"/>
      <sheetName val="Kesin Hesap RS"/>
      <sheetName val="Modül1"/>
    </sheetNames>
    <sheetDataSet>
      <sheetData sheetId="2">
        <row r="22">
          <cell r="J22">
            <v>783031.6470217501</v>
          </cell>
        </row>
      </sheetData>
      <sheetData sheetId="5">
        <row r="5">
          <cell r="C5">
            <v>0</v>
          </cell>
          <cell r="E5">
            <v>0</v>
          </cell>
          <cell r="G5">
            <v>0</v>
          </cell>
          <cell r="I5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  <cell r="S5">
            <v>0</v>
          </cell>
          <cell r="U5">
            <v>0</v>
          </cell>
          <cell r="W5">
            <v>0</v>
          </cell>
          <cell r="Y5">
            <v>0</v>
          </cell>
        </row>
        <row r="10">
          <cell r="C10">
            <v>0</v>
          </cell>
          <cell r="E10">
            <v>0</v>
          </cell>
          <cell r="G10">
            <v>17</v>
          </cell>
          <cell r="I10">
            <v>30</v>
          </cell>
          <cell r="K10">
            <v>31</v>
          </cell>
          <cell r="M10">
            <v>30</v>
          </cell>
          <cell r="O10">
            <v>31</v>
          </cell>
          <cell r="Q10">
            <v>4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</row>
        <row r="14">
          <cell r="D14">
            <v>63090.29299216129</v>
          </cell>
          <cell r="L14">
            <v>63090.292991999995</v>
          </cell>
          <cell r="P14">
            <v>22235.28268683871</v>
          </cell>
        </row>
        <row r="15">
          <cell r="C15">
            <v>0</v>
          </cell>
          <cell r="E15">
            <v>0</v>
          </cell>
          <cell r="G15">
            <v>17</v>
          </cell>
          <cell r="I15">
            <v>30</v>
          </cell>
          <cell r="K15">
            <v>31</v>
          </cell>
          <cell r="M15">
            <v>30</v>
          </cell>
          <cell r="O15">
            <v>31</v>
          </cell>
          <cell r="Q15">
            <v>31</v>
          </cell>
          <cell r="S15">
            <v>30</v>
          </cell>
          <cell r="U15">
            <v>3</v>
          </cell>
          <cell r="W15">
            <v>0</v>
          </cell>
          <cell r="Y15">
            <v>0</v>
          </cell>
        </row>
        <row r="19">
          <cell r="C19">
            <v>111700.84658399998</v>
          </cell>
          <cell r="O19">
            <v>98680.498579</v>
          </cell>
        </row>
        <row r="24">
          <cell r="C24">
            <v>111700.84293999997</v>
          </cell>
          <cell r="O24">
            <v>91727.36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rim Fiyatlar"/>
    </sheetNames>
    <sheetDataSet>
      <sheetData sheetId="0">
        <row r="1">
          <cell r="A1" t="str">
            <v>PozNo</v>
          </cell>
          <cell r="B1" t="str">
            <v>Hizmet</v>
          </cell>
          <cell r="C1" t="str">
            <v>Birimler</v>
          </cell>
          <cell r="D1">
            <v>36526</v>
          </cell>
          <cell r="E1">
            <v>36892</v>
          </cell>
          <cell r="F1">
            <v>37257</v>
          </cell>
        </row>
        <row r="2">
          <cell r="A2">
            <v>1001</v>
          </cell>
          <cell r="B2" t="str">
            <v>Pilye tesisli III. Derece nirengi noktası tesisi, ölçüsü, hesabı ve tersimi.</v>
          </cell>
          <cell r="C2" t="str">
            <v>Nokta</v>
          </cell>
          <cell r="D2">
            <v>680.52</v>
          </cell>
          <cell r="E2">
            <v>902.067079</v>
          </cell>
          <cell r="F2">
            <v>1365.96</v>
          </cell>
        </row>
        <row r="3">
          <cell r="A3">
            <v>1002</v>
          </cell>
          <cell r="B3" t="str">
            <v>Beton tesisli III. Derece nirengi noktası tesisi, ölçüsü, hesabı ve tersimi.</v>
          </cell>
          <cell r="C3" t="str">
            <v>Nokta</v>
          </cell>
          <cell r="D3">
            <v>560.14</v>
          </cell>
          <cell r="E3">
            <v>637.347603</v>
          </cell>
          <cell r="F3">
            <v>991.91</v>
          </cell>
        </row>
        <row r="4">
          <cell r="A4">
            <v>1003</v>
          </cell>
          <cell r="B4" t="str">
            <v>Bronz tesisli III. Derece nirengi noktası tesisi, ölçüsü, hesabı ve tersimi.</v>
          </cell>
          <cell r="C4" t="str">
            <v>Nokta</v>
          </cell>
          <cell r="D4">
            <v>478.29</v>
          </cell>
          <cell r="E4">
            <v>540.736146</v>
          </cell>
          <cell r="F4">
            <v>847.3</v>
          </cell>
        </row>
        <row r="5">
          <cell r="A5">
            <v>1004</v>
          </cell>
          <cell r="B5" t="str">
            <v>Beton tesisli dizi nirengi noktası tesisi, ölçüsü.</v>
          </cell>
          <cell r="C5" t="str">
            <v>Nokta</v>
          </cell>
          <cell r="D5">
            <v>95.14</v>
          </cell>
          <cell r="E5">
            <v>153.769151</v>
          </cell>
          <cell r="F5">
            <v>248.04</v>
          </cell>
        </row>
        <row r="6">
          <cell r="A6">
            <v>1005</v>
          </cell>
          <cell r="B6" t="str">
            <v>Bronz tesisli dizi nirengi noktası tesisi, ölçüsü, hesabı ve tersimi.</v>
          </cell>
          <cell r="C6" t="str">
            <v>Nokta</v>
          </cell>
          <cell r="D6">
            <v>67.14</v>
          </cell>
          <cell r="E6">
            <v>117.14034</v>
          </cell>
          <cell r="F6">
            <v>194.22</v>
          </cell>
        </row>
        <row r="7">
          <cell r="A7">
            <v>1006</v>
          </cell>
          <cell r="B7" t="str">
            <v>Baz ölçüsü ve hesabı. [karşılıklı]</v>
          </cell>
          <cell r="C7" t="str">
            <v>Kenar</v>
          </cell>
          <cell r="D7">
            <v>50.41</v>
          </cell>
          <cell r="E7">
            <v>67.31026</v>
          </cell>
          <cell r="F7">
            <v>100.4</v>
          </cell>
        </row>
        <row r="8">
          <cell r="A8">
            <v>1007</v>
          </cell>
          <cell r="B8" t="str">
            <v>Mevcut I. II. Ve III. Derece nirengi noktalarının aranması.</v>
          </cell>
          <cell r="C8" t="str">
            <v>Nokta</v>
          </cell>
          <cell r="D8">
            <v>56.38</v>
          </cell>
          <cell r="E8">
            <v>74.471595</v>
          </cell>
          <cell r="F8">
            <v>126.88</v>
          </cell>
        </row>
        <row r="9">
          <cell r="A9">
            <v>1008</v>
          </cell>
          <cell r="B9" t="str">
            <v>Bulunan III. Derece nirengi noktalarının üst tesis yapımı ve açı ölçüsü.</v>
          </cell>
          <cell r="C9" t="str">
            <v>Nokta</v>
          </cell>
          <cell r="D9">
            <v>345.84</v>
          </cell>
          <cell r="E9">
            <v>274.173391</v>
          </cell>
          <cell r="F9">
            <v>502.17</v>
          </cell>
        </row>
        <row r="10">
          <cell r="A10">
            <v>1009</v>
          </cell>
          <cell r="B10" t="str">
            <v>Blokaj.</v>
          </cell>
          <cell r="C10" t="str">
            <v>Nokta</v>
          </cell>
          <cell r="D10">
            <v>12.01</v>
          </cell>
          <cell r="E10">
            <v>15.859653</v>
          </cell>
          <cell r="F10">
            <v>22.6</v>
          </cell>
        </row>
        <row r="11">
          <cell r="A11">
            <v>1010</v>
          </cell>
          <cell r="B11" t="str">
            <v>Ağaç üzerinde hava işareti zemine indirme ölçü ve hesabı.</v>
          </cell>
          <cell r="C11" t="str">
            <v>Nokta</v>
          </cell>
          <cell r="D11">
            <v>46.36</v>
          </cell>
          <cell r="E11">
            <v>60.036043</v>
          </cell>
          <cell r="F11">
            <v>95.52</v>
          </cell>
        </row>
        <row r="12">
          <cell r="A12">
            <v>1011</v>
          </cell>
          <cell r="B12" t="str">
            <v>Merkez dışı rasat ve hesabı.</v>
          </cell>
          <cell r="C12" t="str">
            <v>Nokta</v>
          </cell>
          <cell r="D12">
            <v>43.44</v>
          </cell>
          <cell r="E12">
            <v>57.789059</v>
          </cell>
          <cell r="F12">
            <v>85.3</v>
          </cell>
        </row>
        <row r="13">
          <cell r="A13">
            <v>1012</v>
          </cell>
          <cell r="B13" t="str">
            <v>Beton tesisli ana nivelman noktası.</v>
          </cell>
          <cell r="C13" t="str">
            <v>Nokta</v>
          </cell>
          <cell r="D13">
            <v>76.93</v>
          </cell>
          <cell r="E13">
            <v>98.148466</v>
          </cell>
          <cell r="F13">
            <v>167.42</v>
          </cell>
        </row>
        <row r="14">
          <cell r="A14">
            <v>1013</v>
          </cell>
          <cell r="B14" t="str">
            <v>Duvarda bronz tesisli ana nivelman noktası.</v>
          </cell>
          <cell r="C14" t="str">
            <v>Nokta</v>
          </cell>
          <cell r="D14">
            <v>68.21</v>
          </cell>
          <cell r="E14">
            <v>91.346795</v>
          </cell>
          <cell r="F14">
            <v>156.47</v>
          </cell>
        </row>
        <row r="15">
          <cell r="A15">
            <v>1014</v>
          </cell>
          <cell r="B15" t="str">
            <v>Kayalık zeminde bronz tesisli ana nivelman noktası.</v>
          </cell>
          <cell r="C15" t="str">
            <v>Nokta</v>
          </cell>
          <cell r="D15">
            <v>68.36</v>
          </cell>
          <cell r="E15">
            <v>91.545615</v>
          </cell>
          <cell r="F15">
            <v>156.83</v>
          </cell>
        </row>
        <row r="16">
          <cell r="A16">
            <v>1015</v>
          </cell>
          <cell r="B16" t="str">
            <v>Ülke nivelman noktasının bulunması ve bağlantı nivelmanı yapılması.</v>
          </cell>
          <cell r="C16" t="str">
            <v>Nokta</v>
          </cell>
          <cell r="D16">
            <v>51.53</v>
          </cell>
          <cell r="E16">
            <v>68.062008</v>
          </cell>
          <cell r="F16">
            <v>117.5</v>
          </cell>
        </row>
        <row r="17">
          <cell r="A17">
            <v>1016</v>
          </cell>
          <cell r="B17" t="str">
            <v>Beton tesisli havai nirengi. [nirengiler için]</v>
          </cell>
          <cell r="C17" t="str">
            <v>Nokta</v>
          </cell>
          <cell r="D17">
            <v>64.57</v>
          </cell>
          <cell r="E17">
            <v>86.168473</v>
          </cell>
          <cell r="F17">
            <v>127.43</v>
          </cell>
        </row>
        <row r="18">
          <cell r="A18">
            <v>1017</v>
          </cell>
          <cell r="B18" t="str">
            <v>Kayalık zeminde çivi tesisli havai nirengi. [nirengiler için]</v>
          </cell>
          <cell r="C18" t="str">
            <v>Nokta</v>
          </cell>
          <cell r="D18">
            <v>38.88</v>
          </cell>
          <cell r="E18">
            <v>52.36864</v>
          </cell>
          <cell r="F18">
            <v>78.88</v>
          </cell>
        </row>
        <row r="19">
          <cell r="A19">
            <v>1018</v>
          </cell>
          <cell r="B19" t="str">
            <v>Beton tesisli havai nirengi. [poligonlar için]</v>
          </cell>
          <cell r="C19" t="str">
            <v>Nokta</v>
          </cell>
          <cell r="D19">
            <v>32.41</v>
          </cell>
          <cell r="E19">
            <v>42.808626</v>
          </cell>
          <cell r="F19">
            <v>64.15</v>
          </cell>
        </row>
        <row r="20">
          <cell r="A20">
            <v>1019</v>
          </cell>
          <cell r="B20" t="str">
            <v>Kayalık zeminde çivi tesisli havai nirengi. [poligonlar için]</v>
          </cell>
          <cell r="C20" t="str">
            <v>Nokta</v>
          </cell>
          <cell r="D20">
            <v>18.55</v>
          </cell>
          <cell r="E20">
            <v>24.514257</v>
          </cell>
          <cell r="F20">
            <v>36.1</v>
          </cell>
        </row>
        <row r="21">
          <cell r="A21">
            <v>1020</v>
          </cell>
          <cell r="B21" t="str">
            <v>Pilye tesisli III derece nirengi noktası tesisi, uydu bazlı ölçüsü, hesabı ve tersimi.</v>
          </cell>
          <cell r="C21" t="str">
            <v>Nokta</v>
          </cell>
          <cell r="D21">
            <v>600.63</v>
          </cell>
          <cell r="E21">
            <v>795.297236</v>
          </cell>
          <cell r="F21">
            <v>1278.06</v>
          </cell>
        </row>
        <row r="22">
          <cell r="A22">
            <v>1021</v>
          </cell>
          <cell r="B22" t="str">
            <v>Beton tesisli III.derece nirengi noktası tesisi, uydu bazlı ölçüsü, hesabı ve tersimi.</v>
          </cell>
          <cell r="C22" t="str">
            <v>Nokta</v>
          </cell>
          <cell r="D22">
            <v>394.51</v>
          </cell>
          <cell r="E22">
            <v>522.687578</v>
          </cell>
          <cell r="F22">
            <v>890.63</v>
          </cell>
        </row>
        <row r="23">
          <cell r="A23">
            <v>1022</v>
          </cell>
          <cell r="B23" t="str">
            <v>Bronz tesisli III.derece nirengi noktası tesisi, uydu bazlı ölçüsü, hesabı ve tersimi.</v>
          </cell>
          <cell r="C23" t="str">
            <v>Nokta</v>
          </cell>
          <cell r="D23">
            <v>324.6</v>
          </cell>
          <cell r="E23">
            <v>430.643717</v>
          </cell>
          <cell r="F23">
            <v>753.59</v>
          </cell>
        </row>
        <row r="24">
          <cell r="A24">
            <v>1023</v>
          </cell>
          <cell r="B24" t="str">
            <v>Beton tesisli dizi nirengi noktası tesisi, uydu bazlı ölçüsü, hesabı ve tersimi.</v>
          </cell>
          <cell r="C24" t="str">
            <v>Nokta</v>
          </cell>
          <cell r="D24">
            <v>102.48</v>
          </cell>
          <cell r="E24">
            <v>127.277702</v>
          </cell>
          <cell r="F24">
            <v>218.06</v>
          </cell>
        </row>
        <row r="25">
          <cell r="A25">
            <v>1024</v>
          </cell>
          <cell r="B25" t="str">
            <v>Bronz tesisli dizi nirengi noktası tesisi, uydu bazlı ölçüsü, hesabı ve tersimi.</v>
          </cell>
          <cell r="C25" t="str">
            <v>Nokta</v>
          </cell>
          <cell r="D25">
            <v>67.7</v>
          </cell>
          <cell r="E25">
            <v>90.648891</v>
          </cell>
          <cell r="F25">
            <v>164.24</v>
          </cell>
        </row>
        <row r="26">
          <cell r="A26">
            <v>1025</v>
          </cell>
          <cell r="B26" t="str">
            <v>Boru tesisli poligon noktasının tesisi, uydu bazlı ölçüsü, hesabı ve tersimi.</v>
          </cell>
          <cell r="C26" t="str">
            <v>Nokta</v>
          </cell>
          <cell r="D26">
            <v>31.05</v>
          </cell>
          <cell r="E26">
            <v>41.171429</v>
          </cell>
          <cell r="F26">
            <v>65.65</v>
          </cell>
        </row>
        <row r="27">
          <cell r="A27">
            <v>1026</v>
          </cell>
          <cell r="B27" t="str">
            <v>Beton tesisli poligon noktasının tesisi, uydu bazlı ölçüsü, hesabı ve tersimi.</v>
          </cell>
          <cell r="C27" t="str">
            <v>Nokta</v>
          </cell>
          <cell r="D27">
            <v>45.4</v>
          </cell>
          <cell r="E27">
            <v>60.118187</v>
          </cell>
          <cell r="F27">
            <v>94.9</v>
          </cell>
        </row>
        <row r="28">
          <cell r="A28" t="str">
            <v>1026/i</v>
          </cell>
          <cell r="B28" t="str">
            <v>Mevcut Tesisi bulunan Beton tesisli poligon noktasının uydu bazlı ölçüsü, hesabı ve tersimi</v>
          </cell>
          <cell r="C28" t="str">
            <v>Adet</v>
          </cell>
          <cell r="D28">
            <v>11.31</v>
          </cell>
          <cell r="E28">
            <v>0</v>
          </cell>
          <cell r="F28">
            <v>0</v>
          </cell>
        </row>
        <row r="29">
          <cell r="A29">
            <v>1027</v>
          </cell>
          <cell r="B29" t="str">
            <v>Çivi tesisli poligon noktasının tesisi, uydu bazlı ölçüsü, hesabı ve tersimi.</v>
          </cell>
          <cell r="C29" t="str">
            <v>Nokta</v>
          </cell>
          <cell r="D29">
            <v>30.94</v>
          </cell>
          <cell r="E29">
            <v>41.027792</v>
          </cell>
          <cell r="F29">
            <v>65.42</v>
          </cell>
        </row>
        <row r="30">
          <cell r="A30">
            <v>1028</v>
          </cell>
          <cell r="B30" t="str">
            <v>Detay noktalarının uydu bazlı ölçüsü ve hesabı.</v>
          </cell>
          <cell r="C30" t="str">
            <v>Nokta</v>
          </cell>
          <cell r="D30">
            <v>0.6</v>
          </cell>
          <cell r="E30">
            <v>0.797481</v>
          </cell>
          <cell r="F30">
            <v>1.44</v>
          </cell>
        </row>
        <row r="31">
          <cell r="A31">
            <v>1029</v>
          </cell>
          <cell r="B31" t="str">
            <v>Dizi nirenginin çıkış aldığı yer kontrol noktalarının ölçü, rasat, hesabı ve tersimi.</v>
          </cell>
          <cell r="C31" t="str">
            <v>Nokta</v>
          </cell>
          <cell r="D31">
            <v>26.72</v>
          </cell>
          <cell r="E31">
            <v>35.977997</v>
          </cell>
          <cell r="F31">
            <v>57.53</v>
          </cell>
        </row>
        <row r="32">
          <cell r="A32">
            <v>1030</v>
          </cell>
          <cell r="B32" t="str">
            <v>Dizi Nirengi Noktasının Ölçüsü ve Hesabı.</v>
          </cell>
          <cell r="C32" t="str">
            <v>Adet</v>
          </cell>
          <cell r="D32">
            <v>42.4</v>
          </cell>
          <cell r="E32">
            <v>0</v>
          </cell>
          <cell r="F32">
            <v>95.84</v>
          </cell>
        </row>
        <row r="33">
          <cell r="A33">
            <v>1031</v>
          </cell>
          <cell r="B33" t="str">
            <v>Dizi Nirengi Noktasının Uydu Bazlı Ölçüsü ve Hesabı.</v>
          </cell>
          <cell r="C33" t="str">
            <v>Adet</v>
          </cell>
          <cell r="D33">
            <v>29.14</v>
          </cell>
          <cell r="E33">
            <v>39.674787</v>
          </cell>
          <cell r="F33">
            <v>65.86</v>
          </cell>
        </row>
        <row r="34">
          <cell r="A34">
            <v>1032</v>
          </cell>
          <cell r="B34" t="str">
            <v>Poligon Noktasının Ölçüsü ve Hesabı.</v>
          </cell>
          <cell r="C34" t="str">
            <v>Adet</v>
          </cell>
          <cell r="D34">
            <v>13.39</v>
          </cell>
          <cell r="E34">
            <v>0</v>
          </cell>
          <cell r="F34">
            <v>30.27</v>
          </cell>
        </row>
        <row r="35">
          <cell r="A35">
            <v>1033</v>
          </cell>
          <cell r="B35" t="str">
            <v>Poligon Noktasının Uydu Bazlı Ölçüsü ve Hesabı.</v>
          </cell>
          <cell r="C35" t="str">
            <v>Adet</v>
          </cell>
          <cell r="D35">
            <v>11.82</v>
          </cell>
          <cell r="E35">
            <v>16.103196</v>
          </cell>
          <cell r="F35">
            <v>26.73</v>
          </cell>
        </row>
        <row r="36">
          <cell r="A36">
            <v>1034</v>
          </cell>
          <cell r="B36" t="str">
            <v>Geometrik Nivelman Yapılması ve Kot Hesabı (Dizi Nirengi ve Pol olarak Tesis Edilen Noktaların Rs Olarak Kull.)</v>
          </cell>
          <cell r="C36" t="str">
            <v>Adet</v>
          </cell>
          <cell r="D36">
            <v>0</v>
          </cell>
          <cell r="E36">
            <v>46.820704</v>
          </cell>
          <cell r="F36">
            <v>0</v>
          </cell>
        </row>
        <row r="37">
          <cell r="A37">
            <v>1100</v>
          </cell>
          <cell r="B37" t="str">
            <v>Çivi tesisli poligon noktasının tesisi, ölçüsü ve hesabı.</v>
          </cell>
          <cell r="C37" t="str">
            <v>Nokta</v>
          </cell>
          <cell r="D37">
            <v>33.65</v>
          </cell>
          <cell r="E37">
            <v>44.835746</v>
          </cell>
          <cell r="F37">
            <v>68.99</v>
          </cell>
        </row>
        <row r="38">
          <cell r="A38">
            <v>1101</v>
          </cell>
          <cell r="B38" t="str">
            <v>Boru tesisli poligon noktasının tesisi, ölçüsü ve hesabı.</v>
          </cell>
          <cell r="C38" t="str">
            <v>Nokta</v>
          </cell>
          <cell r="D38">
            <v>34.12</v>
          </cell>
          <cell r="E38">
            <v>44.966384</v>
          </cell>
          <cell r="F38">
            <v>69.2</v>
          </cell>
        </row>
        <row r="39">
          <cell r="A39">
            <v>1102</v>
          </cell>
          <cell r="B39" t="str">
            <v>Beton tesisli poligon noktasının tesisi, ölçüsü ve hesabı.</v>
          </cell>
          <cell r="C39" t="str">
            <v>Nokta</v>
          </cell>
          <cell r="D39">
            <v>48.09</v>
          </cell>
          <cell r="E39">
            <v>63.913141</v>
          </cell>
          <cell r="F39">
            <v>98.45</v>
          </cell>
        </row>
        <row r="40">
          <cell r="A40">
            <v>1103</v>
          </cell>
          <cell r="B40" t="str">
            <v>Mevcut dizi nirengi ve poligon noktalarının kontrolü.</v>
          </cell>
          <cell r="C40" t="str">
            <v>Nokta</v>
          </cell>
          <cell r="D40">
            <v>10.19</v>
          </cell>
          <cell r="E40">
            <v>13.74098</v>
          </cell>
          <cell r="F40">
            <v>27.48</v>
          </cell>
        </row>
        <row r="41">
          <cell r="A41">
            <v>1104</v>
          </cell>
          <cell r="B41" t="str">
            <v>Mevcut dizi nirengi ve poligon noktalarının aranması.</v>
          </cell>
          <cell r="C41" t="str">
            <v>Nokta</v>
          </cell>
          <cell r="D41">
            <v>3.05</v>
          </cell>
          <cell r="E41">
            <v>4.03519</v>
          </cell>
          <cell r="F41">
            <v>6.85</v>
          </cell>
        </row>
        <row r="42">
          <cell r="A42">
            <v>1105</v>
          </cell>
          <cell r="B42" t="str">
            <v>Boru Tesisli Kör Nokta Tesisi ve Hesabı.</v>
          </cell>
          <cell r="C42" t="str">
            <v>Adet</v>
          </cell>
          <cell r="D42">
            <v>4.86</v>
          </cell>
          <cell r="E42">
            <v>0</v>
          </cell>
          <cell r="F42">
            <v>10.99</v>
          </cell>
        </row>
        <row r="43">
          <cell r="A43">
            <v>1200</v>
          </cell>
          <cell r="B43" t="str">
            <v>Güzergah ekseninin yenilenmesi, kontrolü ve çizimi.</v>
          </cell>
          <cell r="C43" t="str">
            <v>Km</v>
          </cell>
          <cell r="D43">
            <v>116.86</v>
          </cell>
          <cell r="E43">
            <v>155.280896</v>
          </cell>
          <cell r="F43">
            <v>271.86</v>
          </cell>
        </row>
        <row r="44">
          <cell r="A44">
            <v>1201</v>
          </cell>
          <cell r="B44" t="str">
            <v>Kamulaştırma sınırlarının tespit ve işaretlemesi işlerinde güzergah hesabı ve plana geçirilmesi.</v>
          </cell>
          <cell r="C44" t="str">
            <v>Km</v>
          </cell>
          <cell r="D44">
            <v>11.05</v>
          </cell>
          <cell r="E44">
            <v>14.79561</v>
          </cell>
          <cell r="F44">
            <v>29.94</v>
          </cell>
        </row>
        <row r="45">
          <cell r="A45">
            <v>1202</v>
          </cell>
          <cell r="B45" t="str">
            <v>Koordinat dönüşümü ve hesabı.</v>
          </cell>
          <cell r="C45" t="str">
            <v>Nokta</v>
          </cell>
          <cell r="D45">
            <v>62.52</v>
          </cell>
          <cell r="E45">
            <v>84.20782</v>
          </cell>
          <cell r="F45">
            <v>140.82</v>
          </cell>
        </row>
        <row r="46">
          <cell r="A46">
            <v>1203</v>
          </cell>
          <cell r="B46" t="str">
            <v>Detay noktası ölçüsü.</v>
          </cell>
          <cell r="C46" t="str">
            <v>Nokta</v>
          </cell>
          <cell r="D46">
            <v>0.71</v>
          </cell>
          <cell r="E46">
            <v>1.325721</v>
          </cell>
          <cell r="F46">
            <v>1.67</v>
          </cell>
        </row>
        <row r="47">
          <cell r="A47">
            <v>1205</v>
          </cell>
          <cell r="B47" t="str">
            <v>Ana Nivelman Noktası ve Dizi nirengi noktasına geometrik nivelmanla kot verilmesi.</v>
          </cell>
          <cell r="C47" t="str">
            <v>Nokta</v>
          </cell>
          <cell r="D47">
            <v>36.43</v>
          </cell>
          <cell r="E47">
            <v>48.031625</v>
          </cell>
          <cell r="F47">
            <v>74.08</v>
          </cell>
        </row>
        <row r="48">
          <cell r="A48">
            <v>1206</v>
          </cell>
          <cell r="B48" t="str">
            <v>Dizi nirengi noktasına trigonometrik nivelmanla kot verilmesi.</v>
          </cell>
          <cell r="C48" t="str">
            <v>Nokta</v>
          </cell>
          <cell r="D48">
            <v>16.09</v>
          </cell>
          <cell r="E48">
            <v>21.738804</v>
          </cell>
          <cell r="F48">
            <v>38.2</v>
          </cell>
        </row>
        <row r="49">
          <cell r="A49">
            <v>1207</v>
          </cell>
          <cell r="B49" t="str">
            <v>Ana Nivelman Noktası ve Poligon noktasına geometrik nivelmanla kot verilmesi.</v>
          </cell>
          <cell r="C49" t="str">
            <v>Nokta</v>
          </cell>
          <cell r="D49">
            <v>17.63</v>
          </cell>
          <cell r="E49">
            <v>23.364301</v>
          </cell>
          <cell r="F49">
            <v>35.41</v>
          </cell>
        </row>
        <row r="50">
          <cell r="A50">
            <v>1208</v>
          </cell>
          <cell r="B50" t="str">
            <v>Poligon noktasına trigonometrik nivelmanla kot verilmesi.</v>
          </cell>
          <cell r="C50" t="str">
            <v>Nokta</v>
          </cell>
          <cell r="D50">
            <v>11.71</v>
          </cell>
          <cell r="E50">
            <v>15.834395</v>
          </cell>
          <cell r="F50">
            <v>24.24</v>
          </cell>
        </row>
        <row r="51">
          <cell r="A51">
            <v>1209</v>
          </cell>
          <cell r="B51" t="str">
            <v>Detay noktası ölçüsü. [kotlu]</v>
          </cell>
          <cell r="C51" t="str">
            <v>Nokta</v>
          </cell>
          <cell r="D51">
            <v>1.14</v>
          </cell>
          <cell r="E51">
            <v>2.121154</v>
          </cell>
          <cell r="F51">
            <v>2.08</v>
          </cell>
        </row>
        <row r="52">
          <cell r="A52">
            <v>1210</v>
          </cell>
          <cell r="B52" t="str">
            <v>Detay noktası ölçüsü. [kotlu]</v>
          </cell>
          <cell r="C52" t="str">
            <v>Nokta</v>
          </cell>
          <cell r="D52">
            <v>0.99</v>
          </cell>
          <cell r="E52">
            <v>1.590866</v>
          </cell>
          <cell r="F52">
            <v>1.86</v>
          </cell>
        </row>
        <row r="53">
          <cell r="A53">
            <v>1211</v>
          </cell>
          <cell r="B53" t="str">
            <v>Meskun arazide detay noktası ölçüsü. [kotlu]</v>
          </cell>
          <cell r="C53" t="str">
            <v>Nokta</v>
          </cell>
          <cell r="D53">
            <v>1.28</v>
          </cell>
          <cell r="E53">
            <v>2.386398</v>
          </cell>
          <cell r="F53">
            <v>2.18</v>
          </cell>
        </row>
        <row r="54">
          <cell r="A54">
            <v>1212</v>
          </cell>
          <cell r="B54" t="str">
            <v>Parsel Sınırlarının Ölçülmesi.</v>
          </cell>
          <cell r="C54" t="str">
            <v>Nokta</v>
          </cell>
          <cell r="D54">
            <v>0</v>
          </cell>
          <cell r="E54">
            <v>1.521458</v>
          </cell>
          <cell r="F54">
            <v>2.92</v>
          </cell>
        </row>
        <row r="55">
          <cell r="A55">
            <v>1213</v>
          </cell>
          <cell r="B55" t="str">
            <v>Güzergah ekseninin yenilenmesi, kontrolü ve çizimi. [ÜLKE]</v>
          </cell>
          <cell r="C55" t="str">
            <v>Km</v>
          </cell>
          <cell r="D55">
            <v>0</v>
          </cell>
          <cell r="E55">
            <v>46.584269</v>
          </cell>
          <cell r="F55">
            <v>81.55</v>
          </cell>
        </row>
        <row r="56">
          <cell r="A56">
            <v>1214</v>
          </cell>
          <cell r="B56" t="str">
            <v>Koordinat dönüşümü ve hesabı. [Parametreler Mevcut]</v>
          </cell>
          <cell r="C56" t="str">
            <v>Nokta</v>
          </cell>
          <cell r="D56">
            <v>0</v>
          </cell>
          <cell r="E56">
            <v>16.841564</v>
          </cell>
          <cell r="F56">
            <v>28.16</v>
          </cell>
        </row>
        <row r="57">
          <cell r="A57">
            <v>1215</v>
          </cell>
          <cell r="B57" t="str">
            <v>Detay noktası ölçüsü. [kotlu]</v>
          </cell>
          <cell r="C57" t="str">
            <v>Ha</v>
          </cell>
          <cell r="D57">
            <v>142.2</v>
          </cell>
          <cell r="E57">
            <v>0</v>
          </cell>
          <cell r="F57">
            <v>321.39</v>
          </cell>
        </row>
        <row r="58">
          <cell r="A58">
            <v>1300</v>
          </cell>
          <cell r="B58" t="str">
            <v>Tapulama ve zilyetlik tutanaklarının düzenlenmesi.</v>
          </cell>
          <cell r="C58" t="str">
            <v>Parsel</v>
          </cell>
          <cell r="D58">
            <v>9.32</v>
          </cell>
          <cell r="E58">
            <v>32.030538</v>
          </cell>
          <cell r="F58">
            <v>66.7</v>
          </cell>
        </row>
        <row r="59">
          <cell r="A59">
            <v>1301</v>
          </cell>
          <cell r="B59" t="str">
            <v>Kamulaştırılacak parsellerin kayıtlarının çıkarılması.</v>
          </cell>
          <cell r="C59" t="str">
            <v>Parsel</v>
          </cell>
          <cell r="D59">
            <v>2.16</v>
          </cell>
          <cell r="E59">
            <v>5.728597</v>
          </cell>
          <cell r="F59">
            <v>8.43</v>
          </cell>
        </row>
        <row r="60">
          <cell r="A60">
            <v>1302</v>
          </cell>
          <cell r="B60" t="str">
            <v>Alan hesabı.</v>
          </cell>
          <cell r="C60" t="str">
            <v>Parsel</v>
          </cell>
          <cell r="D60">
            <v>1.3</v>
          </cell>
          <cell r="E60">
            <v>2.61128</v>
          </cell>
          <cell r="F60">
            <v>4.53</v>
          </cell>
        </row>
        <row r="61">
          <cell r="A61">
            <v>1303</v>
          </cell>
          <cell r="B61" t="str">
            <v>Kadastro parsellerinin çizimi ve ifraz folyelerinin düzenlenmesi.</v>
          </cell>
          <cell r="C61" t="str">
            <v>Parsel</v>
          </cell>
          <cell r="D61">
            <v>3.16</v>
          </cell>
          <cell r="E61">
            <v>5.035606</v>
          </cell>
          <cell r="F61">
            <v>8.45</v>
          </cell>
        </row>
        <row r="62">
          <cell r="A62">
            <v>1304</v>
          </cell>
          <cell r="B62" t="str">
            <v>Adres araştırılması ve tespiti.</v>
          </cell>
          <cell r="C62" t="str">
            <v>Adet</v>
          </cell>
          <cell r="D62">
            <v>2.7</v>
          </cell>
          <cell r="E62">
            <v>3.554565</v>
          </cell>
          <cell r="F62">
            <v>5.09</v>
          </cell>
        </row>
        <row r="63">
          <cell r="A63">
            <v>1400</v>
          </cell>
          <cell r="B63" t="str">
            <v>Grafik alanların sayısallaştırılması.</v>
          </cell>
          <cell r="C63" t="str">
            <v>Adet</v>
          </cell>
          <cell r="D63">
            <v>0.13</v>
          </cell>
          <cell r="E63">
            <v>0.184536</v>
          </cell>
          <cell r="F63">
            <v>0.47</v>
          </cell>
        </row>
        <row r="64">
          <cell r="A64">
            <v>1401</v>
          </cell>
          <cell r="B64" t="str">
            <v>Otomasyon yolu ile kamulaştırma planlarının üretimi.</v>
          </cell>
          <cell r="C64" t="str">
            <v>Km</v>
          </cell>
          <cell r="D64">
            <v>100.19</v>
          </cell>
          <cell r="E64">
            <v>204.452026</v>
          </cell>
          <cell r="F64">
            <v>396.42</v>
          </cell>
        </row>
        <row r="65">
          <cell r="A65">
            <v>1402</v>
          </cell>
          <cell r="B65" t="str">
            <v>Otomasyon yolu ile kamulaştırma sınırlarının tespit ve işaretlenmesine ait planların üretimi.</v>
          </cell>
          <cell r="C65" t="str">
            <v>Km</v>
          </cell>
          <cell r="D65">
            <v>95.89</v>
          </cell>
          <cell r="E65">
            <v>178.945012</v>
          </cell>
          <cell r="F65">
            <v>417.37</v>
          </cell>
        </row>
        <row r="66">
          <cell r="A66">
            <v>1403</v>
          </cell>
          <cell r="B66" t="str">
            <v>Otomasyon yolu ile 1/2000 ölçekli kamulaştırma plan üretimi.</v>
          </cell>
          <cell r="C66" t="str">
            <v>Km</v>
          </cell>
          <cell r="D66">
            <v>45.17</v>
          </cell>
          <cell r="E66">
            <v>59.871418</v>
          </cell>
          <cell r="F66">
            <v>107.89</v>
          </cell>
        </row>
        <row r="67">
          <cell r="A67">
            <v>1404</v>
          </cell>
          <cell r="B67" t="str">
            <v>Otomasyon yolu ile irtifak hakkı ve tahsis planı çizimi.</v>
          </cell>
          <cell r="C67" t="str">
            <v>Km</v>
          </cell>
          <cell r="D67">
            <v>45.17</v>
          </cell>
          <cell r="E67">
            <v>59.871418</v>
          </cell>
          <cell r="F67">
            <v>107.89</v>
          </cell>
        </row>
        <row r="68">
          <cell r="A68">
            <v>1405</v>
          </cell>
          <cell r="B68" t="str">
            <v>Kadastro ölçü defterine göre koordinat hesabı ve parsellerin oluşturulması.</v>
          </cell>
          <cell r="C68" t="str">
            <v>Adet</v>
          </cell>
          <cell r="D68">
            <v>0.26</v>
          </cell>
          <cell r="E68">
            <v>1.100602</v>
          </cell>
          <cell r="F68">
            <v>2.2</v>
          </cell>
        </row>
        <row r="69">
          <cell r="A69">
            <v>1406</v>
          </cell>
          <cell r="B69" t="str">
            <v>Ölçü krokilerin bilgisayar ortamında hazırlanması.</v>
          </cell>
          <cell r="C69" t="str">
            <v>Km</v>
          </cell>
          <cell r="D69">
            <v>13.22</v>
          </cell>
          <cell r="E69">
            <v>15.419119</v>
          </cell>
          <cell r="F69">
            <v>26.8</v>
          </cell>
        </row>
        <row r="70">
          <cell r="A70">
            <v>1500</v>
          </cell>
          <cell r="B70" t="str">
            <v>Sınır taşının hazırlanması.</v>
          </cell>
          <cell r="C70" t="str">
            <v>Adet</v>
          </cell>
          <cell r="D70">
            <v>14.95</v>
          </cell>
          <cell r="E70">
            <v>19.145688</v>
          </cell>
          <cell r="F70">
            <v>31.57</v>
          </cell>
        </row>
        <row r="71">
          <cell r="A71">
            <v>1501</v>
          </cell>
          <cell r="B71" t="str">
            <v>Sınır taşının aplikasyonu.</v>
          </cell>
          <cell r="C71" t="str">
            <v>Adet</v>
          </cell>
          <cell r="D71">
            <v>15.03</v>
          </cell>
          <cell r="E71">
            <v>20.024113</v>
          </cell>
          <cell r="F71">
            <v>32.66</v>
          </cell>
        </row>
        <row r="72">
          <cell r="A72">
            <v>1502</v>
          </cell>
          <cell r="B72" t="str">
            <v>Parsel köşe koordinatlarının aplikasyonu.</v>
          </cell>
          <cell r="C72" t="str">
            <v>Adet</v>
          </cell>
          <cell r="D72">
            <v>2.06</v>
          </cell>
          <cell r="E72">
            <v>2.78727</v>
          </cell>
          <cell r="F72">
            <v>4.42</v>
          </cell>
        </row>
        <row r="73">
          <cell r="A73">
            <v>2001</v>
          </cell>
          <cell r="B73" t="str">
            <v>Halihazır haritanın oluşturulması ve çizimi.</v>
          </cell>
          <cell r="C73" t="str">
            <v>Km</v>
          </cell>
          <cell r="D73">
            <v>294.3</v>
          </cell>
          <cell r="E73">
            <v>419.553158</v>
          </cell>
          <cell r="F73">
            <v>813.09</v>
          </cell>
        </row>
        <row r="74">
          <cell r="A74">
            <v>2002</v>
          </cell>
          <cell r="B74" t="str">
            <v>Teklif hattının harita üzerinde tespiti ve mahallinde tetkiki.</v>
          </cell>
          <cell r="C74" t="str">
            <v>Km</v>
          </cell>
          <cell r="D74">
            <v>147.11</v>
          </cell>
          <cell r="E74">
            <v>196.319543</v>
          </cell>
          <cell r="F74">
            <v>320.67</v>
          </cell>
        </row>
        <row r="75">
          <cell r="A75">
            <v>2003</v>
          </cell>
          <cell r="B75" t="str">
            <v>Onaylı hattın zemine tespiti ve müteahhidin teklifleri.</v>
          </cell>
          <cell r="C75" t="str">
            <v>Km</v>
          </cell>
          <cell r="D75">
            <v>75.08</v>
          </cell>
          <cell r="E75">
            <v>100.971776</v>
          </cell>
          <cell r="F75">
            <v>165.64</v>
          </cell>
        </row>
        <row r="76">
          <cell r="A76">
            <v>2004</v>
          </cell>
          <cell r="B76" t="str">
            <v>Proje ekseninin aplikasyonu. [sayısal modelden]</v>
          </cell>
          <cell r="C76" t="str">
            <v>Km</v>
          </cell>
          <cell r="D76">
            <v>147.23</v>
          </cell>
          <cell r="E76">
            <v>203.986606</v>
          </cell>
          <cell r="F76">
            <v>327.01</v>
          </cell>
        </row>
        <row r="77">
          <cell r="A77">
            <v>2005</v>
          </cell>
          <cell r="B77" t="str">
            <v>Piketaj.</v>
          </cell>
          <cell r="C77" t="str">
            <v>Km</v>
          </cell>
          <cell r="D77">
            <v>156.03</v>
          </cell>
          <cell r="E77">
            <v>208.745578</v>
          </cell>
          <cell r="F77">
            <v>327.97</v>
          </cell>
        </row>
        <row r="78">
          <cell r="A78">
            <v>2006</v>
          </cell>
          <cell r="B78" t="str">
            <v>Sigortalama.</v>
          </cell>
          <cell r="C78" t="str">
            <v>Km</v>
          </cell>
          <cell r="D78">
            <v>58.46</v>
          </cell>
          <cell r="E78">
            <v>78.693496</v>
          </cell>
          <cell r="F78">
            <v>128.31</v>
          </cell>
        </row>
        <row r="79">
          <cell r="A79">
            <v>2007</v>
          </cell>
          <cell r="B79" t="str">
            <v>Nivelman.</v>
          </cell>
          <cell r="C79" t="str">
            <v>Km</v>
          </cell>
          <cell r="D79">
            <v>70.77</v>
          </cell>
          <cell r="E79">
            <v>65.99378</v>
          </cell>
          <cell r="F79">
            <v>103.02</v>
          </cell>
        </row>
        <row r="80">
          <cell r="A80">
            <v>2008</v>
          </cell>
          <cell r="B80" t="str">
            <v>Sayısal arazi modelinden boykesit çıkarılması ve çizimi.</v>
          </cell>
          <cell r="C80" t="str">
            <v>Km</v>
          </cell>
          <cell r="D80">
            <v>25.17</v>
          </cell>
          <cell r="E80">
            <v>33.655013</v>
          </cell>
          <cell r="F80">
            <v>57.57</v>
          </cell>
        </row>
        <row r="81">
          <cell r="A81">
            <v>2009</v>
          </cell>
          <cell r="B81" t="str">
            <v>Enkesit Alımı.</v>
          </cell>
          <cell r="C81" t="str">
            <v>Km</v>
          </cell>
          <cell r="D81">
            <v>153.43</v>
          </cell>
          <cell r="E81">
            <v>206.668578</v>
          </cell>
          <cell r="F81">
            <v>334.43</v>
          </cell>
        </row>
        <row r="82">
          <cell r="A82">
            <v>2010</v>
          </cell>
          <cell r="B82" t="str">
            <v>Sayısal arazi modelinden enkesit çıkarılması ve çizimi.</v>
          </cell>
          <cell r="C82" t="str">
            <v>Km</v>
          </cell>
          <cell r="D82">
            <v>26.38</v>
          </cell>
          <cell r="E82">
            <v>35.322823</v>
          </cell>
          <cell r="F82">
            <v>60.82</v>
          </cell>
        </row>
        <row r="83">
          <cell r="A83">
            <v>2011</v>
          </cell>
          <cell r="B83" t="str">
            <v>Plankote hazırlanması.</v>
          </cell>
          <cell r="C83" t="str">
            <v>Ha</v>
          </cell>
          <cell r="D83">
            <v>132.33</v>
          </cell>
          <cell r="E83">
            <v>192.916203</v>
          </cell>
          <cell r="F83">
            <v>316.32</v>
          </cell>
        </row>
        <row r="84">
          <cell r="A84">
            <v>2012</v>
          </cell>
          <cell r="B84" t="str">
            <v>Ripaj yapılması.</v>
          </cell>
          <cell r="C84" t="str">
            <v>Km</v>
          </cell>
          <cell r="D84">
            <v>1034.31</v>
          </cell>
          <cell r="E84">
            <v>1387.077581</v>
          </cell>
          <cell r="F84">
            <v>2320.23</v>
          </cell>
        </row>
        <row r="85">
          <cell r="A85">
            <v>2013</v>
          </cell>
          <cell r="B85" t="str">
            <v>Su altı haritasının yapılması.</v>
          </cell>
          <cell r="C85" t="str">
            <v>Ha</v>
          </cell>
          <cell r="D85">
            <v>178.37</v>
          </cell>
          <cell r="E85">
            <v>248.033163</v>
          </cell>
          <cell r="F85">
            <v>412.21</v>
          </cell>
        </row>
        <row r="86">
          <cell r="A86">
            <v>2101</v>
          </cell>
          <cell r="B86" t="str">
            <v>Ön projelerin yapılması.</v>
          </cell>
          <cell r="C86" t="str">
            <v>Km</v>
          </cell>
          <cell r="D86">
            <v>2435.01</v>
          </cell>
          <cell r="E86">
            <v>3280.935731</v>
          </cell>
          <cell r="F86">
            <v>5509.64</v>
          </cell>
        </row>
        <row r="87">
          <cell r="A87">
            <v>2101.1</v>
          </cell>
          <cell r="B87" t="str">
            <v>Geçki alternatiflerinin belirlenmesi, yerinde incelenmesi ve uygun geçkinin araştırılması.</v>
          </cell>
          <cell r="C87" t="str">
            <v>Km</v>
          </cell>
          <cell r="D87">
            <v>414.2</v>
          </cell>
          <cell r="E87">
            <v>1312.3742924</v>
          </cell>
          <cell r="F87">
            <v>927.23</v>
          </cell>
          <cell r="G87">
            <v>0.4</v>
          </cell>
        </row>
        <row r="88">
          <cell r="A88">
            <v>2101.2</v>
          </cell>
          <cell r="B88" t="str">
            <v>1. Aşama sonuçlarına göre uygun geçkinin belirlenmesi ve yerinde incelenmesi.</v>
          </cell>
          <cell r="C88" t="str">
            <v>Km</v>
          </cell>
          <cell r="D88">
            <v>331.36</v>
          </cell>
          <cell r="E88">
            <v>656.1871462</v>
          </cell>
          <cell r="F88">
            <v>741.78</v>
          </cell>
          <cell r="G88">
            <v>0.2</v>
          </cell>
        </row>
        <row r="89">
          <cell r="A89">
            <v>2101.31</v>
          </cell>
          <cell r="B89" t="str">
            <v>Uygun Geçkinin Ön proje paftalarının ve Ön metrajının hazırlanıp sunulması.</v>
          </cell>
          <cell r="C89" t="str">
            <v>Km</v>
          </cell>
          <cell r="D89">
            <v>414.2</v>
          </cell>
          <cell r="E89">
            <v>820.23393275</v>
          </cell>
          <cell r="F89">
            <v>927.23</v>
          </cell>
          <cell r="G89">
            <v>0.25</v>
          </cell>
        </row>
        <row r="90">
          <cell r="A90">
            <v>2101.32</v>
          </cell>
          <cell r="B90" t="str">
            <v>Proje paftalarında ve raporlarda gerekli düzeltmelerin yapılması ve tasdiki.</v>
          </cell>
          <cell r="C90" t="str">
            <v>Km</v>
          </cell>
          <cell r="D90">
            <v>248.52</v>
          </cell>
          <cell r="E90">
            <v>492.14035965</v>
          </cell>
          <cell r="F90">
            <v>556.33</v>
          </cell>
          <cell r="G90">
            <v>0.15</v>
          </cell>
        </row>
        <row r="91">
          <cell r="A91">
            <v>2102</v>
          </cell>
          <cell r="B91" t="str">
            <v>Hidrolik ve Hidrolojik etütlerin yapılması.</v>
          </cell>
          <cell r="C91" t="str">
            <v>Km</v>
          </cell>
          <cell r="D91">
            <v>351.59</v>
          </cell>
          <cell r="E91">
            <v>469.340665</v>
          </cell>
          <cell r="F91">
            <v>667.46</v>
          </cell>
        </row>
        <row r="92">
          <cell r="A92">
            <v>2102.1</v>
          </cell>
          <cell r="B92" t="str">
            <v>Hidrolik ve Hidrolojik etütlerin yapılması, sanat yapılarının yer ve boyutlarının belirlenmesi.</v>
          </cell>
          <cell r="C92" t="str">
            <v>Km</v>
          </cell>
          <cell r="D92">
            <v>175.79</v>
          </cell>
          <cell r="E92">
            <v>234.6703325</v>
          </cell>
          <cell r="F92">
            <v>333.73</v>
          </cell>
          <cell r="G92">
            <v>0.5</v>
          </cell>
        </row>
        <row r="93">
          <cell r="A93">
            <v>2102.2</v>
          </cell>
          <cell r="B93" t="str">
            <v>Hidrolik ve Hidrolojik hesaplarda gerekli düzeltmelerin yapılması ve tasdiki.</v>
          </cell>
          <cell r="C93" t="str">
            <v>Km</v>
          </cell>
          <cell r="D93">
            <v>87.89</v>
          </cell>
          <cell r="E93">
            <v>117.33516625</v>
          </cell>
          <cell r="F93">
            <v>166.86</v>
          </cell>
          <cell r="G93">
            <v>0.25</v>
          </cell>
        </row>
        <row r="94">
          <cell r="A94">
            <v>2102.3</v>
          </cell>
          <cell r="B94" t="str">
            <v>Standart menfez tiplerinin kullanılması durumunda, menfez çizimleri</v>
          </cell>
          <cell r="C94" t="str">
            <v>Km</v>
          </cell>
          <cell r="D94">
            <v>87.89</v>
          </cell>
          <cell r="E94">
            <v>117.33516625</v>
          </cell>
          <cell r="F94">
            <v>166.86</v>
          </cell>
          <cell r="G94">
            <v>0.25</v>
          </cell>
        </row>
        <row r="95">
          <cell r="A95">
            <v>2103</v>
          </cell>
          <cell r="B95" t="str">
            <v>Kesin projelerin yapılması.</v>
          </cell>
          <cell r="C95" t="str">
            <v>Km</v>
          </cell>
          <cell r="D95">
            <v>1656.82</v>
          </cell>
          <cell r="E95">
            <v>2230.63552</v>
          </cell>
          <cell r="F95">
            <v>3708.93</v>
          </cell>
        </row>
        <row r="96">
          <cell r="A96">
            <v>2103.1</v>
          </cell>
          <cell r="B96" t="str">
            <v>Geçki alternatiflerinin belirlenmesi, yerinde incelenmesi ve uygun geçkinin araştırılması.</v>
          </cell>
          <cell r="C96" t="str">
            <v>Km</v>
          </cell>
          <cell r="D96">
            <v>414.2</v>
          </cell>
          <cell r="E96">
            <v>557.65888</v>
          </cell>
          <cell r="F96">
            <v>927.23</v>
          </cell>
          <cell r="G96">
            <v>0.25</v>
          </cell>
        </row>
        <row r="97">
          <cell r="A97">
            <v>2103.21</v>
          </cell>
          <cell r="B97" t="str">
            <v>1. Aşama sonuçlarına göre uygun geçkinin belirlenmesi ve yerinde incelenmesi.</v>
          </cell>
          <cell r="C97" t="str">
            <v>Km</v>
          </cell>
          <cell r="D97">
            <v>331.36</v>
          </cell>
          <cell r="E97">
            <v>446.127104</v>
          </cell>
          <cell r="F97">
            <v>741.78</v>
          </cell>
          <cell r="G97">
            <v>0.2</v>
          </cell>
        </row>
        <row r="98">
          <cell r="A98">
            <v>2103.22</v>
          </cell>
          <cell r="B98" t="str">
            <v>2. Aşama sonuçlarına göre kesin güzergahın onayı.</v>
          </cell>
          <cell r="C98" t="str">
            <v>Km</v>
          </cell>
          <cell r="D98">
            <v>248.52</v>
          </cell>
          <cell r="E98">
            <v>334.59532799999994</v>
          </cell>
          <cell r="F98">
            <v>556.33</v>
          </cell>
          <cell r="G98">
            <v>0.15</v>
          </cell>
        </row>
        <row r="99">
          <cell r="A99">
            <v>2103.31</v>
          </cell>
          <cell r="B99" t="str">
            <v>Kesin proje paftalarının ve metrajının hazırlanıp sunulması.</v>
          </cell>
          <cell r="C99" t="str">
            <v>Km</v>
          </cell>
          <cell r="D99">
            <v>414.2</v>
          </cell>
          <cell r="E99">
            <v>557.65888</v>
          </cell>
          <cell r="F99">
            <v>927.23</v>
          </cell>
          <cell r="G99">
            <v>0.25</v>
          </cell>
        </row>
        <row r="100">
          <cell r="A100">
            <v>2103.32</v>
          </cell>
          <cell r="B100" t="str">
            <v>Kesin proje paftalarında ve raporlarda gerekli düzeltmelerin yapılması ve tasdiki.</v>
          </cell>
          <cell r="C100" t="str">
            <v>Km</v>
          </cell>
          <cell r="D100">
            <v>248.52</v>
          </cell>
          <cell r="E100">
            <v>334.59532799999994</v>
          </cell>
          <cell r="F100">
            <v>556.33</v>
          </cell>
          <cell r="G100">
            <v>0.15</v>
          </cell>
        </row>
        <row r="101">
          <cell r="A101">
            <v>2104</v>
          </cell>
          <cell r="B101" t="str">
            <v>Drenaj projelerinin yapılması.</v>
          </cell>
          <cell r="C101" t="str">
            <v>Km</v>
          </cell>
          <cell r="D101">
            <v>803.44</v>
          </cell>
          <cell r="E101">
            <v>1076.633379</v>
          </cell>
          <cell r="F101">
            <v>1787.2</v>
          </cell>
        </row>
        <row r="102">
          <cell r="A102">
            <v>2104.1</v>
          </cell>
          <cell r="B102" t="str">
            <v>Drenaj proje ve hesaplarının hazırlanması ve sunulması</v>
          </cell>
          <cell r="C102" t="str">
            <v>Km</v>
          </cell>
          <cell r="D102">
            <v>482.06</v>
          </cell>
          <cell r="E102">
            <v>645.9800274</v>
          </cell>
          <cell r="F102">
            <v>0</v>
          </cell>
          <cell r="G102">
            <v>0.6</v>
          </cell>
        </row>
        <row r="103">
          <cell r="A103">
            <v>2104.2</v>
          </cell>
          <cell r="B103" t="str">
            <v>Drenaj projelerinde gerekli düzeltmelerin yapılması ve tasdiki</v>
          </cell>
          <cell r="C103" t="str">
            <v>Km</v>
          </cell>
          <cell r="D103">
            <v>321.37</v>
          </cell>
          <cell r="E103">
            <v>430.65335160000006</v>
          </cell>
          <cell r="F103">
            <v>0</v>
          </cell>
          <cell r="G103">
            <v>0.4</v>
          </cell>
        </row>
        <row r="104">
          <cell r="A104">
            <v>2105</v>
          </cell>
          <cell r="B104" t="str">
            <v>Gabari ve en kesitlerin çizilmesi. Kübaj ve brükner hesaplarının yapılması.</v>
          </cell>
          <cell r="C104" t="str">
            <v>Km</v>
          </cell>
          <cell r="D104">
            <v>1471.93</v>
          </cell>
          <cell r="E104">
            <v>1976.88633</v>
          </cell>
          <cell r="F104">
            <v>3285.03</v>
          </cell>
        </row>
        <row r="105">
          <cell r="A105">
            <v>2105.1</v>
          </cell>
          <cell r="B105" t="str">
            <v>Gabari ve en kesit paftalarının çizilmesi ve sunulması.</v>
          </cell>
          <cell r="C105" t="str">
            <v>Km</v>
          </cell>
          <cell r="D105">
            <v>515.17</v>
          </cell>
          <cell r="E105">
            <v>691.9102154999999</v>
          </cell>
          <cell r="F105">
            <v>1149.76</v>
          </cell>
          <cell r="G105">
            <v>0.35</v>
          </cell>
        </row>
        <row r="106">
          <cell r="A106">
            <v>2105.2</v>
          </cell>
          <cell r="B106" t="str">
            <v>Kübaj hesaplarının yapılması ve sunulması.</v>
          </cell>
          <cell r="C106" t="str">
            <v>Km</v>
          </cell>
          <cell r="D106">
            <v>147.19</v>
          </cell>
          <cell r="E106">
            <v>197.688633</v>
          </cell>
          <cell r="F106">
            <v>328.5</v>
          </cell>
          <cell r="G106">
            <v>0.1</v>
          </cell>
        </row>
        <row r="107">
          <cell r="A107">
            <v>2105.3</v>
          </cell>
          <cell r="B107" t="str">
            <v>Brükner hesaplarının yapılması ve sunulması.</v>
          </cell>
          <cell r="C107" t="str">
            <v>Km</v>
          </cell>
          <cell r="D107">
            <v>220.79</v>
          </cell>
          <cell r="E107">
            <v>296.5329495</v>
          </cell>
          <cell r="F107">
            <v>492.75</v>
          </cell>
          <cell r="G107">
            <v>0.15</v>
          </cell>
        </row>
        <row r="108">
          <cell r="A108">
            <v>2105.4</v>
          </cell>
          <cell r="B108" t="str">
            <v>Yol İşleri metrajlarının hazırlanması ve sunulması.</v>
          </cell>
          <cell r="C108" t="str">
            <v>Km</v>
          </cell>
          <cell r="D108">
            <v>147.19</v>
          </cell>
          <cell r="E108">
            <v>197.688633</v>
          </cell>
          <cell r="F108">
            <v>328.5</v>
          </cell>
          <cell r="G108">
            <v>0.1</v>
          </cell>
        </row>
        <row r="109">
          <cell r="A109">
            <v>2105.5</v>
          </cell>
          <cell r="B109" t="str">
            <v>Sunulan pafta ve hesaplarda gerekli düzeltmelerin yapılması ve tasdiki.</v>
          </cell>
          <cell r="C109" t="str">
            <v>Km</v>
          </cell>
          <cell r="D109">
            <v>441.58</v>
          </cell>
          <cell r="E109">
            <v>593.065899</v>
          </cell>
          <cell r="F109">
            <v>985.51</v>
          </cell>
          <cell r="G109">
            <v>0.3</v>
          </cell>
        </row>
        <row r="110">
          <cell r="A110">
            <v>2106</v>
          </cell>
          <cell r="B110" t="str">
            <v>Mevcut çizgisel yapıların deplasmanlarının projelendirilmesi.</v>
          </cell>
          <cell r="C110" t="str">
            <v>Km</v>
          </cell>
          <cell r="D110">
            <v>1342.6</v>
          </cell>
          <cell r="E110">
            <v>1710.008921</v>
          </cell>
          <cell r="F110">
            <v>2825.28</v>
          </cell>
        </row>
        <row r="111">
          <cell r="A111">
            <v>3001</v>
          </cell>
          <cell r="B111" t="str">
            <v>Hava fotoğrafı alımı için mobilizasyon ve demobilizasyon.</v>
          </cell>
          <cell r="C111" t="str">
            <v>Km</v>
          </cell>
          <cell r="D111">
            <v>20.85</v>
          </cell>
          <cell r="E111">
            <v>25.869614</v>
          </cell>
          <cell r="F111">
            <v>32.91</v>
          </cell>
        </row>
        <row r="112">
          <cell r="A112">
            <v>3002</v>
          </cell>
          <cell r="B112" t="str">
            <v>Hava fotoğrafı alımı, fotoğraf ölçeği : 1/8000</v>
          </cell>
          <cell r="C112" t="str">
            <v>Km</v>
          </cell>
          <cell r="D112">
            <v>93.89</v>
          </cell>
          <cell r="E112">
            <v>124.375617</v>
          </cell>
          <cell r="F112">
            <v>175.24</v>
          </cell>
        </row>
        <row r="113">
          <cell r="A113">
            <v>3003</v>
          </cell>
          <cell r="B113" t="str">
            <v>Hava fotoğrafı alımı, fotoğraf ölçeği : 1/4000</v>
          </cell>
          <cell r="C113" t="str">
            <v>Km</v>
          </cell>
          <cell r="D113">
            <v>234.73</v>
          </cell>
          <cell r="E113">
            <v>310.939044</v>
          </cell>
          <cell r="F113">
            <v>438.11</v>
          </cell>
        </row>
        <row r="114">
          <cell r="A114">
            <v>3004</v>
          </cell>
          <cell r="B114" t="str">
            <v>Hava fotoğrafı alımı, fotoğraf ölçeği : 1/3000</v>
          </cell>
          <cell r="C114" t="str">
            <v>Km</v>
          </cell>
          <cell r="D114">
            <v>328.62</v>
          </cell>
          <cell r="E114">
            <v>435.314661</v>
          </cell>
          <cell r="F114">
            <v>613.35</v>
          </cell>
        </row>
        <row r="115">
          <cell r="A115">
            <v>3005</v>
          </cell>
          <cell r="B115" t="str">
            <v>Hava fotoğrafı alımı, fotoğraf ölçeği : 1/2000</v>
          </cell>
          <cell r="C115" t="str">
            <v>Km</v>
          </cell>
          <cell r="D115">
            <v>46.94</v>
          </cell>
          <cell r="E115">
            <v>62.187809</v>
          </cell>
          <cell r="F115">
            <v>87.62</v>
          </cell>
        </row>
        <row r="116">
          <cell r="A116">
            <v>3006</v>
          </cell>
          <cell r="B116" t="str">
            <v>Banyo baskı işlemleri, fotoğraf ölçeği: 1/8000</v>
          </cell>
          <cell r="C116" t="str">
            <v>Km</v>
          </cell>
          <cell r="D116">
            <v>179.42</v>
          </cell>
          <cell r="E116">
            <v>209.445023</v>
          </cell>
          <cell r="F116">
            <v>219.95</v>
          </cell>
        </row>
        <row r="117">
          <cell r="A117">
            <v>3007</v>
          </cell>
          <cell r="B117" t="str">
            <v>Banyo baskı işlemleri, fotoğraf ölçeği: 1/4000</v>
          </cell>
          <cell r="C117" t="str">
            <v>Km</v>
          </cell>
          <cell r="D117">
            <v>340.91</v>
          </cell>
          <cell r="E117">
            <v>397.945543</v>
          </cell>
          <cell r="F117">
            <v>417.9</v>
          </cell>
        </row>
        <row r="118">
          <cell r="A118">
            <v>3008</v>
          </cell>
          <cell r="B118" t="str">
            <v>Banyo baskı işlemleri, fotoğraf ölçeği: 1/3000</v>
          </cell>
          <cell r="C118" t="str">
            <v>Km</v>
          </cell>
          <cell r="D118">
            <v>520.34</v>
          </cell>
          <cell r="E118">
            <v>607.390566</v>
          </cell>
          <cell r="F118">
            <v>637.85</v>
          </cell>
        </row>
        <row r="119">
          <cell r="A119">
            <v>3009</v>
          </cell>
          <cell r="B119" t="str">
            <v>Banyo baskı işlemleri, fotoğraf ölçeği: 1/2000</v>
          </cell>
          <cell r="C119" t="str">
            <v>Km</v>
          </cell>
          <cell r="D119">
            <v>62.8</v>
          </cell>
          <cell r="E119">
            <v>73.305758</v>
          </cell>
          <cell r="F119">
            <v>76.98</v>
          </cell>
        </row>
        <row r="120">
          <cell r="A120">
            <v>3010</v>
          </cell>
          <cell r="B120" t="str">
            <v>Fotogrametrik kıymetlendirme, harita ölçeği : 1/2000</v>
          </cell>
          <cell r="C120" t="str">
            <v>Ha.</v>
          </cell>
          <cell r="D120">
            <v>13.26</v>
          </cell>
          <cell r="E120">
            <v>16.776158</v>
          </cell>
          <cell r="F120">
            <v>28.59</v>
          </cell>
        </row>
        <row r="121">
          <cell r="A121">
            <v>3011</v>
          </cell>
          <cell r="B121" t="str">
            <v>Fotogrametrik kıymetlendirme, harita ölçeği : 1/1000</v>
          </cell>
          <cell r="C121" t="str">
            <v>Ha.</v>
          </cell>
          <cell r="D121">
            <v>26.53</v>
          </cell>
          <cell r="E121">
            <v>33.552316</v>
          </cell>
          <cell r="F121">
            <v>57.19</v>
          </cell>
        </row>
        <row r="122">
          <cell r="A122">
            <v>3012</v>
          </cell>
          <cell r="B122" t="str">
            <v>Fotogrametrik kıymetlendirme, harita ölçeği : 1/  500</v>
          </cell>
          <cell r="C122" t="str">
            <v>Ha.</v>
          </cell>
          <cell r="D122">
            <v>33.16</v>
          </cell>
          <cell r="E122">
            <v>41.940395</v>
          </cell>
          <cell r="F122">
            <v>71.49</v>
          </cell>
        </row>
        <row r="123">
          <cell r="A123">
            <v>3013</v>
          </cell>
          <cell r="B123" t="str">
            <v>Fotogrametrik kıymetlendirme, harita ölçeği : 1/4000-5000</v>
          </cell>
          <cell r="C123" t="str">
            <v>Ha.</v>
          </cell>
          <cell r="D123">
            <v>9.28</v>
          </cell>
          <cell r="E123">
            <v>11.743311</v>
          </cell>
          <cell r="F123">
            <v>20.01</v>
          </cell>
        </row>
        <row r="124">
          <cell r="A124">
            <v>3014</v>
          </cell>
          <cell r="B124" t="str">
            <v>Fotogrametrik nirengi</v>
          </cell>
          <cell r="C124" t="str">
            <v>Model</v>
          </cell>
          <cell r="D124">
            <v>54.44</v>
          </cell>
          <cell r="E124">
            <v>68.460693</v>
          </cell>
          <cell r="F124">
            <v>117.74</v>
          </cell>
        </row>
        <row r="125">
          <cell r="A125">
            <v>3015</v>
          </cell>
          <cell r="B125" t="str">
            <v>Sayısal yükseklik modellemesi, harita ölçeği: 1/2000</v>
          </cell>
          <cell r="C125" t="str">
            <v>Ha.</v>
          </cell>
          <cell r="D125">
            <v>6.48</v>
          </cell>
          <cell r="E125">
            <v>7.740413</v>
          </cell>
          <cell r="F125">
            <v>13.68</v>
          </cell>
        </row>
        <row r="126">
          <cell r="A126">
            <v>3016</v>
          </cell>
          <cell r="B126" t="str">
            <v>Sayısal yükseklik modellemesi, harita ölçeği: 1/1000</v>
          </cell>
          <cell r="C126" t="str">
            <v>Ha.</v>
          </cell>
          <cell r="D126">
            <v>12.97</v>
          </cell>
          <cell r="E126">
            <v>15.480826</v>
          </cell>
          <cell r="F126">
            <v>27.36</v>
          </cell>
        </row>
        <row r="127">
          <cell r="A127">
            <v>3017</v>
          </cell>
          <cell r="B127" t="str">
            <v>Sayısal yükseklik modellemesi, harita ölçeği: 1/  500</v>
          </cell>
          <cell r="C127" t="str">
            <v>Ha.</v>
          </cell>
          <cell r="D127">
            <v>16.86</v>
          </cell>
          <cell r="E127">
            <v>20.125074</v>
          </cell>
          <cell r="F127">
            <v>35.56</v>
          </cell>
        </row>
        <row r="128">
          <cell r="A128">
            <v>3018</v>
          </cell>
          <cell r="B128" t="str">
            <v>Sayısal yükseklik modellemesi, harita ölçeği: 1/4000-5000</v>
          </cell>
          <cell r="C128" t="str">
            <v>Ha.</v>
          </cell>
          <cell r="D128">
            <v>3.24</v>
          </cell>
          <cell r="E128">
            <v>3.870206</v>
          </cell>
          <cell r="F128">
            <v>6.84</v>
          </cell>
        </row>
        <row r="129">
          <cell r="A129">
            <v>4001</v>
          </cell>
          <cell r="B129" t="str">
            <v>Koprü projelerinin hazırlanması.</v>
          </cell>
          <cell r="C129" t="str">
            <v>M2</v>
          </cell>
          <cell r="D129">
            <v>25.93</v>
          </cell>
          <cell r="E129">
            <v>35.95236</v>
          </cell>
          <cell r="F129">
            <v>53.77</v>
          </cell>
        </row>
        <row r="130">
          <cell r="A130">
            <v>5001</v>
          </cell>
          <cell r="B130" t="str">
            <v>Karayolu projesi üzerinde trafik işaretleme projesi yapılmasına esas olacak plan ve profilin çizilmesi.</v>
          </cell>
          <cell r="C130" t="str">
            <v>Km</v>
          </cell>
          <cell r="D130">
            <v>1.59</v>
          </cell>
          <cell r="E130">
            <v>21.585401</v>
          </cell>
          <cell r="F130">
            <v>35.78</v>
          </cell>
        </row>
        <row r="131">
          <cell r="A131">
            <v>5002</v>
          </cell>
          <cell r="B131" t="str">
            <v>Trafik işaretleme projesi taslağının hazırlanması ve çizilmesi. [      arazide]</v>
          </cell>
          <cell r="C131" t="str">
            <v>Km</v>
          </cell>
          <cell r="D131">
            <v>1.72</v>
          </cell>
          <cell r="E131">
            <v>23.437498</v>
          </cell>
          <cell r="F131">
            <v>38.86</v>
          </cell>
        </row>
        <row r="132">
          <cell r="A132">
            <v>5003</v>
          </cell>
          <cell r="B132" t="str">
            <v>Trafik işaretleme projesinin çizilmesi. [      arazide]</v>
          </cell>
          <cell r="C132" t="str">
            <v>Km</v>
          </cell>
          <cell r="D132">
            <v>1.96</v>
          </cell>
          <cell r="E132">
            <v>26.622866</v>
          </cell>
          <cell r="F132">
            <v>44.14</v>
          </cell>
        </row>
        <row r="133">
          <cell r="A133">
            <v>5004</v>
          </cell>
          <cell r="B133" t="str">
            <v>Karayolu kavşak projesi üzerinde trafik işaretleme projesinin yapılamasına esas olacak plan ve profilin çizilmesi</v>
          </cell>
          <cell r="C133" t="str">
            <v>Adet</v>
          </cell>
          <cell r="D133">
            <v>44.16</v>
          </cell>
          <cell r="E133">
            <v>59.616468</v>
          </cell>
          <cell r="F133">
            <v>98.83</v>
          </cell>
        </row>
        <row r="134">
          <cell r="A134">
            <v>5005</v>
          </cell>
          <cell r="B134" t="str">
            <v>Kavşak trafik işaretleme projesi taslağının hazırlanması ve çizilmesi. [      kavşak]</v>
          </cell>
          <cell r="C134" t="str">
            <v>Adet</v>
          </cell>
          <cell r="D134">
            <v>45.07</v>
          </cell>
          <cell r="E134">
            <v>61.26775</v>
          </cell>
          <cell r="F134">
            <v>101.59</v>
          </cell>
        </row>
        <row r="135">
          <cell r="A135">
            <v>5006</v>
          </cell>
          <cell r="B135" t="str">
            <v>Kavşak trafik işaretleme projesinin çizilmesi. [      kavşak]</v>
          </cell>
          <cell r="C135" t="str">
            <v>Adet</v>
          </cell>
          <cell r="D135">
            <v>66.97</v>
          </cell>
          <cell r="E135">
            <v>90.348884</v>
          </cell>
          <cell r="F135">
            <v>149.78</v>
          </cell>
        </row>
        <row r="136">
          <cell r="A136">
            <v>5007</v>
          </cell>
          <cell r="B136" t="str">
            <v>Bilgi levhası imalat detay projelerinin çizilmesi</v>
          </cell>
          <cell r="C136" t="str">
            <v>Adet</v>
          </cell>
          <cell r="D136">
            <v>44.62</v>
          </cell>
          <cell r="E136">
            <v>60.442109</v>
          </cell>
          <cell r="F136">
            <v>100.21</v>
          </cell>
        </row>
        <row r="137">
          <cell r="A137">
            <v>5008</v>
          </cell>
          <cell r="B137" t="str">
            <v>Proje özeti ve metraj kitabı hazırlanması</v>
          </cell>
          <cell r="C137" t="str">
            <v>Km</v>
          </cell>
          <cell r="D137">
            <v>29.26</v>
          </cell>
          <cell r="E137">
            <v>39.678618</v>
          </cell>
          <cell r="F137">
            <v>65.79</v>
          </cell>
        </row>
        <row r="138">
          <cell r="A138">
            <v>9999</v>
          </cell>
          <cell r="B138" t="str">
            <v>Zemin Araştırma Mühendislik Hizmetleri</v>
          </cell>
          <cell r="C138" t="str">
            <v>Km</v>
          </cell>
          <cell r="D138">
            <v>0</v>
          </cell>
          <cell r="E138">
            <v>0</v>
          </cell>
          <cell r="F138">
            <v>0</v>
          </cell>
        </row>
        <row r="139">
          <cell r="A139" t="str">
            <v>1183/i</v>
          </cell>
          <cell r="B139" t="str">
            <v>Uydu Bazlı Yöntemle Ölçülmüş 3. Derece Ana ve Tamamlayıcı Nirengi (Tesissiz - Kotsuz)</v>
          </cell>
          <cell r="C139" t="str">
            <v>Adet</v>
          </cell>
          <cell r="D139">
            <v>189.5</v>
          </cell>
          <cell r="E139">
            <v>0</v>
          </cell>
          <cell r="F139">
            <v>0</v>
          </cell>
        </row>
        <row r="140">
          <cell r="A140" t="str">
            <v>3005/i</v>
          </cell>
          <cell r="B140" t="str">
            <v>Ana Nivelman Gidiş-Dönüş Nivelman Ölçüsü (Nokta Araları Ortalama 800-1000 m.)</v>
          </cell>
          <cell r="C140" t="str">
            <v>Adet</v>
          </cell>
          <cell r="D140">
            <v>37.77</v>
          </cell>
          <cell r="E140">
            <v>0</v>
          </cell>
          <cell r="F1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ris"/>
      <sheetName val="Değerlendirme Formu"/>
      <sheetName val="Sayfa1"/>
      <sheetName val="Sayfa2"/>
      <sheetName val="Yer Teslim Tutanağı"/>
      <sheetName val="İşe Başlama Tutanağı"/>
      <sheetName val="Yer Teslim Tutanağı Mekan"/>
      <sheetName val="İşe Başlama Tutanağı Mekan"/>
      <sheetName val="DOGRUDAN ALIM"/>
      <sheetName val="Yer Teslim Tutanağı ESER"/>
      <sheetName val="İşe Başlama Tutanağı ESER"/>
      <sheetName val="Yer Teslim Tutanağı ESER (2)"/>
      <sheetName val="İşe Başlama Tutanağı ESER (2)"/>
      <sheetName val="Muteahhit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</row>
        <row r="2">
          <cell r="A2" t="str">
            <v>Keşif Yılı</v>
          </cell>
          <cell r="B2">
            <v>36526</v>
          </cell>
          <cell r="C2">
            <v>36526</v>
          </cell>
          <cell r="D2">
            <v>36526</v>
          </cell>
          <cell r="E2">
            <v>36526</v>
          </cell>
          <cell r="F2">
            <v>36526</v>
          </cell>
          <cell r="G2">
            <v>36892</v>
          </cell>
          <cell r="H2">
            <v>35431</v>
          </cell>
          <cell r="I2">
            <v>36892</v>
          </cell>
          <cell r="J2">
            <v>36892</v>
          </cell>
          <cell r="K2">
            <v>36892</v>
          </cell>
          <cell r="L2">
            <v>36892</v>
          </cell>
          <cell r="O2">
            <v>37622</v>
          </cell>
          <cell r="P2">
            <v>37622</v>
          </cell>
          <cell r="Q2">
            <v>37622</v>
          </cell>
          <cell r="R2">
            <v>37622</v>
          </cell>
          <cell r="S2">
            <v>37987</v>
          </cell>
          <cell r="T2">
            <v>38353</v>
          </cell>
          <cell r="U2">
            <v>38353</v>
          </cell>
          <cell r="V2">
            <v>38353</v>
          </cell>
        </row>
        <row r="3">
          <cell r="B3" t="str">
            <v>Akşehir - Yunak - 4. Bl. Hd. Devlet Yolu</v>
          </cell>
          <cell r="C3" t="str">
            <v>Kulu Ayrım - Ş.Koçhisar - Aksaray - Ereğli Ayrım Devlet Yolu</v>
          </cell>
          <cell r="D3" t="str">
            <v>(Beyşehir-Şarkikaraağaç) Ayrım - Hüyük - Argıthanı İl Yolu</v>
          </cell>
          <cell r="E3" t="str">
            <v>(Sandıklı-Keçiborlu) Ayrım - Karaadilli - Akşehir - Afyonkarahisar) Ayrım</v>
          </cell>
          <cell r="F3" t="str">
            <v>3. Grup Malzeme Ocakları</v>
          </cell>
          <cell r="G3" t="str">
            <v>12. Grup Malzeme Ocakları</v>
          </cell>
        </row>
        <row r="4">
          <cell r="B4" t="str">
            <v>Etüt Proje Mühendislik Hizmetleri</v>
          </cell>
          <cell r="C4" t="str">
            <v>Etüt Proje Mühendislik Hizmetleri</v>
          </cell>
          <cell r="D4" t="str">
            <v>Etüt Proje Mühendislik Hizmetleri</v>
          </cell>
          <cell r="E4" t="str">
            <v>Jeodezi - Fotogrametri Mühendislik Hizmetleri</v>
          </cell>
          <cell r="F4" t="str">
            <v>Çed Mühendislik Hizmetleri</v>
          </cell>
          <cell r="G4" t="str">
            <v>Çed Mühendislik Hizmetleri</v>
          </cell>
        </row>
        <row r="5">
          <cell r="B5" t="str">
            <v>Araştırma Mühendislik Hizmetleri</v>
          </cell>
          <cell r="C5" t="str">
            <v>Araştırma Mühendislik Hizmetleri</v>
          </cell>
          <cell r="D5" t="str">
            <v>Araştırma Mühendislik Hizmetleri</v>
          </cell>
        </row>
        <row r="6">
          <cell r="B6" t="str">
            <v>Çed Mühendislik Hizmetleri</v>
          </cell>
          <cell r="D6" t="str">
            <v>Çed Mühendislik Hizmetleri</v>
          </cell>
          <cell r="F6" t="str">
            <v>Çed Mühendislik Hizmetleri</v>
          </cell>
          <cell r="G6" t="str">
            <v>Çed Mühendislik Hizmetleri</v>
          </cell>
        </row>
        <row r="7">
          <cell r="B7" t="str">
            <v>And + Mega + Yılmazer Ortak Girişimi</v>
          </cell>
          <cell r="C7" t="str">
            <v>Mescioğlu Müh. Taah. Tic. Ltd. Şti.</v>
          </cell>
          <cell r="D7" t="str">
            <v>Suyapı + Sar Proje Ortak Girişimi</v>
          </cell>
          <cell r="E7" t="str">
            <v>Saçın Harita İnş. Ve Tic. Ltd. Şti.</v>
          </cell>
          <cell r="F7" t="str">
            <v>Makroplan + Mega Ortak Girişimi</v>
          </cell>
          <cell r="G7" t="str">
            <v>Nen Müh. Dan. Ltd. Şti.</v>
          </cell>
        </row>
        <row r="8">
          <cell r="B8" t="str">
            <v>Aykut YILDIRIM</v>
          </cell>
          <cell r="C8" t="str">
            <v>Ayhan MESCİ</v>
          </cell>
          <cell r="D8" t="str">
            <v>Osman ÖZBAĞCI</v>
          </cell>
          <cell r="E8" t="str">
            <v>Mehmet Ali SAÇIN</v>
          </cell>
          <cell r="F8" t="str">
            <v>Filiz EKİNCİ</v>
          </cell>
          <cell r="G8" t="str">
            <v>Erdinç AYDEMİR</v>
          </cell>
        </row>
        <row r="9">
          <cell r="B9" t="str">
            <v>Bülent YILMAZ</v>
          </cell>
          <cell r="C9" t="str">
            <v>İsmail SOYALP</v>
          </cell>
          <cell r="D9" t="str">
            <v>Halil YAVUZ</v>
          </cell>
          <cell r="E9" t="str">
            <v>Samet SOLMAZ</v>
          </cell>
          <cell r="F9" t="str">
            <v>Yeliz ERTUĞ</v>
          </cell>
        </row>
        <row r="10">
          <cell r="B10" t="str">
            <v>0+000 - 52+000, 59+000 - 86+500</v>
          </cell>
          <cell r="C10" t="str">
            <v>0+000 - 217+000</v>
          </cell>
          <cell r="D10" t="str">
            <v>0+000 - 56+500</v>
          </cell>
          <cell r="E10" t="str">
            <v>0+000 - 90+000</v>
          </cell>
          <cell r="G10" t="str">
            <v>Tavşan, Kuzgunkaya, İslitepe, Kartal</v>
          </cell>
        </row>
        <row r="11">
          <cell r="B11" t="str">
            <v>94 E 04 0010</v>
          </cell>
          <cell r="C11" t="str">
            <v>94 E 04 0010</v>
          </cell>
          <cell r="D11" t="str">
            <v>94 E 04 0010</v>
          </cell>
          <cell r="E11" t="str">
            <v>94 E 04 0010</v>
          </cell>
          <cell r="F11" t="str">
            <v>94 E 04 0010</v>
          </cell>
          <cell r="G11" t="str">
            <v>94 E 04 0010</v>
          </cell>
        </row>
        <row r="12">
          <cell r="B12">
            <v>543057.349207</v>
          </cell>
          <cell r="C12">
            <v>749243.573778</v>
          </cell>
          <cell r="D12">
            <v>486140.185177</v>
          </cell>
          <cell r="E12">
            <v>87048.734283</v>
          </cell>
          <cell r="F12">
            <v>55058.323382</v>
          </cell>
          <cell r="G12">
            <v>68486.758392</v>
          </cell>
        </row>
        <row r="13">
          <cell r="B13">
            <v>36724</v>
          </cell>
          <cell r="C13">
            <v>36732</v>
          </cell>
          <cell r="D13">
            <v>36724</v>
          </cell>
          <cell r="E13">
            <v>36689</v>
          </cell>
          <cell r="F13">
            <v>36852</v>
          </cell>
          <cell r="G13">
            <v>37197</v>
          </cell>
        </row>
        <row r="14">
          <cell r="B14">
            <v>0.2315</v>
          </cell>
          <cell r="C14">
            <v>0.39</v>
          </cell>
          <cell r="D14">
            <v>0.1018</v>
          </cell>
          <cell r="E14">
            <v>0.3286</v>
          </cell>
          <cell r="F14">
            <v>0.387</v>
          </cell>
          <cell r="G14">
            <v>0.373</v>
          </cell>
        </row>
        <row r="15">
          <cell r="B15">
            <v>36819</v>
          </cell>
          <cell r="C15">
            <v>36816</v>
          </cell>
          <cell r="D15">
            <v>36819</v>
          </cell>
          <cell r="E15">
            <v>36712</v>
          </cell>
          <cell r="F15">
            <v>36875</v>
          </cell>
          <cell r="G15">
            <v>37224</v>
          </cell>
        </row>
        <row r="16">
          <cell r="B16">
            <v>11726</v>
          </cell>
          <cell r="C16">
            <v>31034</v>
          </cell>
          <cell r="D16">
            <v>53123</v>
          </cell>
          <cell r="E16">
            <v>18299</v>
          </cell>
          <cell r="F16">
            <v>63246</v>
          </cell>
          <cell r="G16">
            <v>34656</v>
          </cell>
        </row>
        <row r="17">
          <cell r="B17">
            <v>37007</v>
          </cell>
          <cell r="C17">
            <v>36822</v>
          </cell>
          <cell r="D17">
            <v>36930</v>
          </cell>
          <cell r="F17">
            <v>36879</v>
          </cell>
          <cell r="G17">
            <v>37236</v>
          </cell>
        </row>
        <row r="18">
          <cell r="B18">
            <v>90507951</v>
          </cell>
          <cell r="C18">
            <v>2670007748</v>
          </cell>
          <cell r="D18">
            <v>388007947</v>
          </cell>
          <cell r="E18">
            <v>461</v>
          </cell>
          <cell r="F18">
            <v>9769</v>
          </cell>
          <cell r="G18">
            <v>9214</v>
          </cell>
        </row>
        <row r="19">
          <cell r="B19">
            <v>37013</v>
          </cell>
          <cell r="C19">
            <v>36829</v>
          </cell>
          <cell r="D19">
            <v>36952</v>
          </cell>
          <cell r="E19">
            <v>36717</v>
          </cell>
          <cell r="F19">
            <v>36878</v>
          </cell>
          <cell r="G19">
            <v>37217</v>
          </cell>
        </row>
        <row r="20">
          <cell r="B20">
            <v>37026</v>
          </cell>
          <cell r="C20">
            <v>36832</v>
          </cell>
          <cell r="D20">
            <v>36949</v>
          </cell>
          <cell r="E20">
            <v>36727</v>
          </cell>
          <cell r="F20">
            <v>36879</v>
          </cell>
          <cell r="G20">
            <v>37238</v>
          </cell>
        </row>
        <row r="21">
          <cell r="B21">
            <v>37029</v>
          </cell>
          <cell r="C21">
            <v>36832</v>
          </cell>
          <cell r="D21">
            <v>36966</v>
          </cell>
          <cell r="E21">
            <v>36727</v>
          </cell>
          <cell r="F21">
            <v>36879</v>
          </cell>
          <cell r="G21">
            <v>37236</v>
          </cell>
        </row>
        <row r="22">
          <cell r="B22">
            <v>650</v>
          </cell>
          <cell r="C22">
            <v>390</v>
          </cell>
          <cell r="D22">
            <v>680</v>
          </cell>
          <cell r="E22">
            <v>300</v>
          </cell>
          <cell r="F22">
            <v>180</v>
          </cell>
          <cell r="G22">
            <v>300</v>
          </cell>
        </row>
        <row r="23">
          <cell r="B23">
            <v>37240</v>
          </cell>
          <cell r="C23">
            <v>36875</v>
          </cell>
          <cell r="D23">
            <v>37240</v>
          </cell>
          <cell r="E23">
            <v>36846</v>
          </cell>
        </row>
        <row r="24">
          <cell r="B24">
            <v>37329</v>
          </cell>
          <cell r="C24">
            <v>36965</v>
          </cell>
          <cell r="D24">
            <v>37330</v>
          </cell>
          <cell r="E24">
            <v>36964</v>
          </cell>
        </row>
        <row r="26">
          <cell r="B26" t="str">
            <v>00 00 00 00 00 00 00 00 00 00 00 00</v>
          </cell>
          <cell r="C26" t="str">
            <v>00 00 00 00 00 00 00 00 00 00 29 14</v>
          </cell>
          <cell r="D26" t="str">
            <v>00 00 00 00 00 00 00 00 00 00 00 00</v>
          </cell>
          <cell r="E26" t="str">
            <v>00 00 00 00 00 00 12 31 30 31 15 00</v>
          </cell>
          <cell r="F26" t="str">
            <v>00 00 00 00 00 00 00 00 00 00 00 12</v>
          </cell>
          <cell r="G26" t="str">
            <v>00 00 00 00 00 00 00 00 00 00 00 21</v>
          </cell>
        </row>
        <row r="27">
          <cell r="B27">
            <v>102583.85486</v>
          </cell>
          <cell r="C27">
            <v>453967.125748</v>
          </cell>
          <cell r="D27">
            <v>149479.378611</v>
          </cell>
          <cell r="E27">
            <v>10228.990893</v>
          </cell>
          <cell r="F27">
            <v>55058.323382</v>
          </cell>
          <cell r="G27">
            <v>68486.758392</v>
          </cell>
        </row>
        <row r="28">
          <cell r="B28" t="str">
            <v>00 00 00 00 14 30 31 31 16 00 00 00</v>
          </cell>
          <cell r="C28" t="str">
            <v>00 00 17 30 31 30 31 31 30 31 28 00</v>
          </cell>
          <cell r="D28" t="str">
            <v>00 00 16 30 31 30 31 31 30 03 00 00</v>
          </cell>
          <cell r="E28" t="str">
            <v>00 00 17 30 31 30 31 31 11 00 00 00</v>
          </cell>
          <cell r="F28" t="str">
            <v>31 28 31 30 31 16 00 00 00 00 00 00</v>
          </cell>
          <cell r="G28" t="str">
            <v>31 28 31 30 31 30 31 31 30 06 00 00</v>
          </cell>
        </row>
        <row r="29">
          <cell r="B29">
            <v>34149.445801</v>
          </cell>
          <cell r="C29">
            <v>286051.409724</v>
          </cell>
          <cell r="D29">
            <v>79816.690931</v>
          </cell>
        </row>
        <row r="30">
          <cell r="B30" t="str">
            <v>00 00 17 25 00 00 00 00 00 00 00 00</v>
          </cell>
          <cell r="C30" t="str">
            <v>31 28 31 30 00 00 00 00 00 00 00 00</v>
          </cell>
          <cell r="D30" t="str">
            <v>31 28 31 24 00 00 00 00 00 00 00 00</v>
          </cell>
          <cell r="E30" t="str">
            <v>00 00 00 00 00 00 00 00 00 00 00 00</v>
          </cell>
          <cell r="F30" t="str">
            <v>00 00 00 00 00 00 00 00 00 00 00 00</v>
          </cell>
          <cell r="G30" t="str">
            <v>00 00 00 00 00 00 00 00 00 00 00 00</v>
          </cell>
        </row>
        <row r="31">
          <cell r="B31">
            <v>92238.025186</v>
          </cell>
          <cell r="C31">
            <v>335189.859253</v>
          </cell>
          <cell r="D31">
            <v>55342.639454</v>
          </cell>
        </row>
        <row r="32">
          <cell r="B32" t="str">
            <v>31 28 31 20 00 00 00 00 00 00 00 00</v>
          </cell>
          <cell r="C32" t="str">
            <v>31 28 31 30 31 23 00 00 00 00 00 00</v>
          </cell>
          <cell r="D32" t="str">
            <v>31 28 24 00 00 00 00 00 00 00 00 00</v>
          </cell>
          <cell r="E32" t="str">
            <v>00 00 00 00 00 00 00 00 00 00 00 00</v>
          </cell>
          <cell r="F32" t="str">
            <v>00 00 00 00 00 00 00 00 00 00 00 00</v>
          </cell>
          <cell r="G32" t="str">
            <v>00 00 00 00 00 00 00 00 00 00 00 00</v>
          </cell>
        </row>
        <row r="33">
          <cell r="B33">
            <v>176146.037622</v>
          </cell>
          <cell r="D33">
            <v>58905.411984</v>
          </cell>
        </row>
        <row r="34">
          <cell r="B34" t="str">
            <v>31 29 31 30 31 30 19 00 00 00 00 00</v>
          </cell>
          <cell r="C34" t="str">
            <v>00 00 00 00 00 00 00 00 00 00 00 00</v>
          </cell>
          <cell r="D34" t="str">
            <v>31 29 28 00 00 00 00 00 00 00 00 00</v>
          </cell>
          <cell r="E34" t="str">
            <v>00 00 00 00 00 00 00 00 00 00 00 00</v>
          </cell>
          <cell r="F34" t="str">
            <v>00 00 00 00 00 00 00 00 00 00 00 00</v>
          </cell>
          <cell r="G34" t="str">
            <v>00 00 00 00 00 00 00 00 00 00 00 00</v>
          </cell>
        </row>
        <row r="35">
          <cell r="B35">
            <v>157997.25</v>
          </cell>
          <cell r="D35">
            <v>142596.064197</v>
          </cell>
        </row>
        <row r="36">
          <cell r="B36" t="str">
            <v>31 28 31 30 31 14 00 00 00 00 00 00</v>
          </cell>
          <cell r="C36" t="str">
            <v>00 00 00 00 00 00 00 00 00 00 00 00</v>
          </cell>
          <cell r="D36" t="str">
            <v>31 28 31 30 31 30 18 00 00 00 00 00</v>
          </cell>
          <cell r="E36" t="str">
            <v>00 00 00 00 00 00 00 00 00 00 00 00</v>
          </cell>
          <cell r="F36" t="str">
            <v>00 00 00 00 00 00 00 00 00 00 00 00</v>
          </cell>
          <cell r="G36" t="str">
            <v>00 00 00 00 00 00 00 00 00 00 00 00</v>
          </cell>
        </row>
        <row r="37">
          <cell r="B37">
            <v>563114.613469</v>
          </cell>
          <cell r="C37">
            <v>1465734.578545</v>
          </cell>
          <cell r="D37">
            <v>486140.185177</v>
          </cell>
          <cell r="E37">
            <v>87048.734283</v>
          </cell>
          <cell r="F37">
            <v>55058.323382</v>
          </cell>
          <cell r="G37">
            <v>68486.758392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39"/>
  <sheetViews>
    <sheetView zoomScale="115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9.00390625" style="110" bestFit="1" customWidth="1"/>
    <col min="2" max="2" width="1.625" style="111" bestFit="1" customWidth="1"/>
    <col min="3" max="3" width="34.00390625" style="0" bestFit="1" customWidth="1"/>
  </cols>
  <sheetData>
    <row r="1" ht="13.5" thickBot="1"/>
    <row r="2" spans="1:3" ht="18.75" thickBot="1">
      <c r="A2" s="281" t="s">
        <v>145</v>
      </c>
      <c r="B2" s="282"/>
      <c r="C2" s="283"/>
    </row>
    <row r="4" spans="1:3" ht="16.5">
      <c r="A4" s="135" t="s">
        <v>146</v>
      </c>
      <c r="B4" s="136" t="s">
        <v>90</v>
      </c>
      <c r="C4" s="168"/>
    </row>
    <row r="5" spans="1:3" ht="16.5">
      <c r="A5" s="110" t="s">
        <v>147</v>
      </c>
      <c r="B5" s="111" t="s">
        <v>90</v>
      </c>
      <c r="C5" s="168"/>
    </row>
    <row r="6" spans="1:2" ht="12.75">
      <c r="A6" s="110" t="s">
        <v>242</v>
      </c>
      <c r="B6" s="111" t="s">
        <v>90</v>
      </c>
    </row>
    <row r="7" spans="1:2" ht="12.75">
      <c r="A7" s="110" t="s">
        <v>148</v>
      </c>
      <c r="B7" s="111" t="s">
        <v>90</v>
      </c>
    </row>
    <row r="8" spans="1:3" ht="12.75">
      <c r="A8" s="110" t="s">
        <v>149</v>
      </c>
      <c r="B8" s="111" t="s">
        <v>90</v>
      </c>
      <c r="C8" s="112"/>
    </row>
    <row r="9" spans="1:3" ht="12.75">
      <c r="A9" s="110" t="s">
        <v>150</v>
      </c>
      <c r="B9" s="111" t="s">
        <v>90</v>
      </c>
      <c r="C9" s="112"/>
    </row>
    <row r="10" spans="1:3" ht="12.75">
      <c r="A10" s="110" t="s">
        <v>241</v>
      </c>
      <c r="B10" s="111" t="s">
        <v>90</v>
      </c>
      <c r="C10" s="112"/>
    </row>
    <row r="11" ht="3.75" customHeight="1">
      <c r="C11" s="112"/>
    </row>
    <row r="12" spans="1:4" ht="12.75">
      <c r="A12" s="110" t="s">
        <v>166</v>
      </c>
      <c r="B12" s="111" t="s">
        <v>90</v>
      </c>
      <c r="C12" s="113"/>
      <c r="D12" s="137"/>
    </row>
    <row r="13" spans="1:3" ht="12.75">
      <c r="A13" s="110" t="s">
        <v>167</v>
      </c>
      <c r="B13" s="111" t="s">
        <v>90</v>
      </c>
      <c r="C13" s="113"/>
    </row>
    <row r="14" spans="1:3" ht="12.75">
      <c r="A14" s="110" t="s">
        <v>151</v>
      </c>
      <c r="B14" s="111" t="s">
        <v>90</v>
      </c>
      <c r="C14" s="113"/>
    </row>
    <row r="15" spans="1:3" ht="12.75">
      <c r="A15" s="110" t="s">
        <v>152</v>
      </c>
      <c r="B15" s="111" t="s">
        <v>90</v>
      </c>
      <c r="C15" s="113"/>
    </row>
    <row r="16" spans="1:4" ht="12.75">
      <c r="A16" s="110" t="s">
        <v>153</v>
      </c>
      <c r="B16" s="111" t="s">
        <v>90</v>
      </c>
      <c r="C16" s="113"/>
      <c r="D16" s="204"/>
    </row>
    <row r="17" spans="1:3" ht="12.75">
      <c r="A17" s="110" t="s">
        <v>154</v>
      </c>
      <c r="B17" s="111" t="s">
        <v>90</v>
      </c>
      <c r="C17" s="114"/>
    </row>
    <row r="18" spans="1:3" ht="12.75">
      <c r="A18" s="110" t="s">
        <v>155</v>
      </c>
      <c r="B18" s="111" t="s">
        <v>90</v>
      </c>
      <c r="C18" s="113"/>
    </row>
    <row r="19" spans="1:3" ht="12.75">
      <c r="A19" s="110" t="s">
        <v>173</v>
      </c>
      <c r="B19" s="111" t="s">
        <v>90</v>
      </c>
      <c r="C19" s="113"/>
    </row>
    <row r="20" spans="1:3" ht="12.75">
      <c r="A20" s="110" t="s">
        <v>158</v>
      </c>
      <c r="B20" s="111" t="s">
        <v>90</v>
      </c>
      <c r="C20" s="273"/>
    </row>
    <row r="21" spans="1:3" ht="12.75">
      <c r="A21" s="110" t="s">
        <v>271</v>
      </c>
      <c r="B21" s="111" t="s">
        <v>90</v>
      </c>
      <c r="C21" s="140"/>
    </row>
    <row r="22" spans="1:3" ht="12.75">
      <c r="A22" s="110" t="s">
        <v>272</v>
      </c>
      <c r="B22" s="111" t="s">
        <v>90</v>
      </c>
      <c r="C22" s="113"/>
    </row>
    <row r="23" spans="1:3" ht="12.75">
      <c r="A23" s="110" t="s">
        <v>243</v>
      </c>
      <c r="B23" s="111" t="s">
        <v>90</v>
      </c>
      <c r="C23" s="140"/>
    </row>
    <row r="24" spans="1:2" ht="12.75">
      <c r="A24" s="110" t="s">
        <v>140</v>
      </c>
      <c r="B24" s="111" t="s">
        <v>90</v>
      </c>
    </row>
    <row r="25" ht="6" customHeight="1"/>
    <row r="26" spans="1:4" ht="14.25">
      <c r="A26" s="110" t="s">
        <v>156</v>
      </c>
      <c r="B26" s="111" t="s">
        <v>90</v>
      </c>
      <c r="C26" s="115"/>
      <c r="D26" s="115"/>
    </row>
    <row r="27" spans="1:4" ht="14.25">
      <c r="A27" s="110" t="s">
        <v>249</v>
      </c>
      <c r="B27" s="111" t="s">
        <v>90</v>
      </c>
      <c r="D27" s="115"/>
    </row>
    <row r="28" spans="1:4" ht="14.25">
      <c r="A28" s="110" t="s">
        <v>157</v>
      </c>
      <c r="B28" s="111" t="s">
        <v>90</v>
      </c>
      <c r="C28" s="116"/>
      <c r="D28" s="116"/>
    </row>
    <row r="29" spans="1:2" ht="12.75">
      <c r="A29" s="110" t="s">
        <v>250</v>
      </c>
      <c r="B29" s="111" t="s">
        <v>90</v>
      </c>
    </row>
    <row r="30" spans="1:2" ht="12.75">
      <c r="A30" s="110" t="s">
        <v>236</v>
      </c>
      <c r="B30" s="111" t="s">
        <v>90</v>
      </c>
    </row>
    <row r="31" spans="1:2" ht="12.75">
      <c r="A31" s="110" t="s">
        <v>251</v>
      </c>
      <c r="B31" s="111" t="s">
        <v>90</v>
      </c>
    </row>
    <row r="32" spans="1:2" ht="12.75">
      <c r="A32" s="110" t="s">
        <v>252</v>
      </c>
      <c r="B32" s="111" t="s">
        <v>90</v>
      </c>
    </row>
    <row r="33" spans="1:2" ht="12.75">
      <c r="A33" s="110" t="s">
        <v>253</v>
      </c>
      <c r="B33" s="111" t="s">
        <v>90</v>
      </c>
    </row>
    <row r="34" ht="4.5" customHeight="1"/>
    <row r="35" spans="1:2" ht="12.75">
      <c r="A35" s="110" t="s">
        <v>255</v>
      </c>
      <c r="B35" s="111" t="s">
        <v>90</v>
      </c>
    </row>
    <row r="36" spans="1:2" ht="12.75">
      <c r="A36" s="110" t="s">
        <v>254</v>
      </c>
      <c r="B36" s="111" t="s">
        <v>90</v>
      </c>
    </row>
    <row r="37" ht="7.5" customHeight="1"/>
    <row r="38" spans="1:3" ht="12.75">
      <c r="A38" s="110" t="s">
        <v>256</v>
      </c>
      <c r="B38" s="111" t="s">
        <v>90</v>
      </c>
      <c r="C38" s="113"/>
    </row>
    <row r="39" spans="1:3" ht="12.75">
      <c r="A39" s="110" t="s">
        <v>257</v>
      </c>
      <c r="B39" s="111" t="s">
        <v>90</v>
      </c>
      <c r="C39" s="11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4:M2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.625" style="0" customWidth="1"/>
    <col min="2" max="2" width="8.375" style="0" customWidth="1"/>
    <col min="3" max="3" width="7.75390625" style="0" customWidth="1"/>
    <col min="4" max="4" width="21.625" style="0" customWidth="1"/>
    <col min="5" max="5" width="21.25390625" style="0" customWidth="1"/>
    <col min="6" max="6" width="8.00390625" style="0" hidden="1" customWidth="1"/>
    <col min="7" max="7" width="3.625" style="0" hidden="1" customWidth="1"/>
    <col min="8" max="8" width="5.125" style="0" hidden="1" customWidth="1"/>
    <col min="9" max="9" width="15.875" style="0" customWidth="1"/>
    <col min="10" max="10" width="14.75390625" style="0" customWidth="1"/>
    <col min="12" max="12" width="2.875" style="0" customWidth="1"/>
  </cols>
  <sheetData>
    <row r="3" ht="13.5" thickBot="1"/>
    <row r="4" spans="1:10" ht="12.75">
      <c r="A4" s="124"/>
      <c r="B4" s="5"/>
      <c r="C4" s="5"/>
      <c r="D4" s="5"/>
      <c r="E4" s="5"/>
      <c r="F4" s="5"/>
      <c r="G4" s="5"/>
      <c r="H4" s="5"/>
      <c r="I4" s="589" t="s">
        <v>235</v>
      </c>
      <c r="J4" s="590"/>
    </row>
    <row r="5" spans="1:13" ht="12.75">
      <c r="A5" s="10"/>
      <c r="B5" s="11"/>
      <c r="C5" s="11"/>
      <c r="D5" s="11"/>
      <c r="E5" s="11"/>
      <c r="F5" s="11"/>
      <c r="G5" s="11"/>
      <c r="H5" s="11"/>
      <c r="I5" s="11"/>
      <c r="J5" s="51"/>
      <c r="M5" s="55"/>
    </row>
    <row r="6" spans="1:10" ht="12.75">
      <c r="A6" s="10"/>
      <c r="B6" s="11"/>
      <c r="C6" s="11"/>
      <c r="D6" s="11"/>
      <c r="E6" s="11"/>
      <c r="F6" s="11"/>
      <c r="G6" s="11"/>
      <c r="H6" s="11"/>
      <c r="I6" s="11"/>
      <c r="J6" s="51"/>
    </row>
    <row r="7" spans="1:10" ht="12.75">
      <c r="A7" s="10"/>
      <c r="B7" s="11"/>
      <c r="C7" s="11"/>
      <c r="D7" s="11"/>
      <c r="E7" s="11"/>
      <c r="F7" s="11"/>
      <c r="G7" s="11"/>
      <c r="H7" s="11"/>
      <c r="I7" s="11"/>
      <c r="J7" s="51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51"/>
    </row>
    <row r="9" spans="1:10" ht="12.75">
      <c r="A9" s="10"/>
      <c r="B9" s="11"/>
      <c r="C9" s="11"/>
      <c r="D9" s="11"/>
      <c r="E9" s="11"/>
      <c r="F9" s="11"/>
      <c r="G9" s="11"/>
      <c r="H9" s="11"/>
      <c r="I9" s="11"/>
      <c r="J9" s="51"/>
    </row>
    <row r="10" spans="1:10" ht="24" customHeight="1">
      <c r="A10" s="591" t="s">
        <v>81</v>
      </c>
      <c r="B10" s="592"/>
      <c r="C10" s="592"/>
      <c r="D10" s="592"/>
      <c r="E10" s="592"/>
      <c r="F10" s="592"/>
      <c r="G10" s="592"/>
      <c r="H10" s="592"/>
      <c r="I10" s="592"/>
      <c r="J10" s="593"/>
    </row>
    <row r="11" spans="1:10" ht="12.75">
      <c r="A11" s="10"/>
      <c r="B11" s="11"/>
      <c r="C11" s="11"/>
      <c r="D11" s="11"/>
      <c r="E11" s="11"/>
      <c r="F11" s="11"/>
      <c r="G11" s="11"/>
      <c r="H11" s="11"/>
      <c r="I11" s="11"/>
      <c r="J11" s="51"/>
    </row>
    <row r="12" spans="1:10" ht="12.75">
      <c r="A12" s="10"/>
      <c r="B12" s="11"/>
      <c r="C12" s="11"/>
      <c r="D12" s="11"/>
      <c r="E12" s="11"/>
      <c r="F12" s="11"/>
      <c r="G12" s="11"/>
      <c r="H12" s="11"/>
      <c r="I12" s="11"/>
      <c r="J12" s="51"/>
    </row>
    <row r="13" spans="1:10" ht="12.75">
      <c r="A13" s="594"/>
      <c r="B13" s="595"/>
      <c r="C13" s="595"/>
      <c r="D13" s="595"/>
      <c r="E13" s="595"/>
      <c r="F13" s="595"/>
      <c r="G13" s="595"/>
      <c r="H13" s="595"/>
      <c r="I13" s="595"/>
      <c r="J13" s="596"/>
    </row>
    <row r="14" spans="1:10" ht="12.75">
      <c r="A14" s="594"/>
      <c r="B14" s="595"/>
      <c r="C14" s="595"/>
      <c r="D14" s="595"/>
      <c r="E14" s="595"/>
      <c r="F14" s="595"/>
      <c r="G14" s="595"/>
      <c r="H14" s="595"/>
      <c r="I14" s="595"/>
      <c r="J14" s="596"/>
    </row>
    <row r="15" spans="1:10" ht="12.75">
      <c r="A15" s="597" t="str">
        <f>CONCATENATE("Müteahhit ",GİRİŞ!C24,"'nin taahhüdünde bulunan ",GİRİŞ!C4," ",GİRİŞ!C5," işine ait ",GİRİŞ!C9," nolu hakediş yapılacağından alacaklı olanların 12.12.2011 tarihine kadar kontrollüğümüze müracaat etmelerini rica ederim.")</f>
        <v>Müteahhit 'nin taahhüdünde bulunan   işine ait  nolu hakediş yapılacağından alacaklı olanların 12.12.2011 tarihine kadar kontrollüğümüze müracaat etmelerini rica ederim.</v>
      </c>
      <c r="B15" s="598"/>
      <c r="C15" s="598"/>
      <c r="D15" s="598"/>
      <c r="E15" s="598"/>
      <c r="F15" s="598"/>
      <c r="G15" s="598"/>
      <c r="H15" s="598"/>
      <c r="I15" s="598"/>
      <c r="J15" s="599"/>
    </row>
    <row r="16" spans="1:10" ht="41.25" customHeight="1">
      <c r="A16" s="597"/>
      <c r="B16" s="598"/>
      <c r="C16" s="598"/>
      <c r="D16" s="598"/>
      <c r="E16" s="598"/>
      <c r="F16" s="598"/>
      <c r="G16" s="598"/>
      <c r="H16" s="598"/>
      <c r="I16" s="598"/>
      <c r="J16" s="599"/>
    </row>
    <row r="17" spans="1:10" ht="14.25">
      <c r="A17" s="125"/>
      <c r="B17" s="126"/>
      <c r="C17" s="126"/>
      <c r="D17" s="128">
        <f>GİRİŞ!C38</f>
        <v>0</v>
      </c>
      <c r="E17" s="126"/>
      <c r="F17" s="126"/>
      <c r="G17" s="126"/>
      <c r="H17" s="126"/>
      <c r="I17" s="126"/>
      <c r="J17" s="127"/>
    </row>
    <row r="18" spans="1:10" ht="14.25">
      <c r="A18" s="125"/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4.25">
      <c r="A19" s="600">
        <f>GİRİŞ!C27</f>
        <v>0</v>
      </c>
      <c r="B19" s="601"/>
      <c r="C19" s="602"/>
      <c r="D19" s="587" t="s">
        <v>108</v>
      </c>
      <c r="E19" s="587"/>
      <c r="F19" s="587"/>
      <c r="G19" s="587" t="s">
        <v>107</v>
      </c>
      <c r="H19" s="587"/>
      <c r="I19" s="587"/>
      <c r="J19" s="588"/>
    </row>
    <row r="20" spans="1:10" ht="14.25">
      <c r="A20" s="600">
        <f>GİRİŞ!C26</f>
        <v>0</v>
      </c>
      <c r="B20" s="601"/>
      <c r="C20" s="602"/>
      <c r="D20" s="587">
        <f>GİRİŞ!C35</f>
        <v>0</v>
      </c>
      <c r="E20" s="587"/>
      <c r="F20" s="587"/>
      <c r="G20" s="134">
        <f>GİRİŞ!C36</f>
        <v>0</v>
      </c>
      <c r="H20" s="134"/>
      <c r="I20" s="587">
        <f>GİRİŞ!C36</f>
        <v>0</v>
      </c>
      <c r="J20" s="588"/>
    </row>
    <row r="21" spans="1:10" ht="14.25">
      <c r="A21" s="125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ht="14.25">
      <c r="A22" s="125"/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ht="12.75">
      <c r="A23" s="10"/>
      <c r="B23" s="11"/>
      <c r="C23" s="11"/>
      <c r="D23" s="11"/>
      <c r="E23" s="11"/>
      <c r="F23" s="11"/>
      <c r="G23" s="11"/>
      <c r="H23" s="11"/>
      <c r="I23" s="11"/>
      <c r="J23" s="51"/>
    </row>
    <row r="24" spans="1:10" ht="12.75">
      <c r="A24" s="10"/>
      <c r="B24" s="11"/>
      <c r="C24" s="11"/>
      <c r="D24" s="11"/>
      <c r="E24" s="11"/>
      <c r="F24" s="11"/>
      <c r="G24" s="11"/>
      <c r="H24" s="11"/>
      <c r="I24" s="11"/>
      <c r="J24" s="51"/>
    </row>
    <row r="25" spans="1:10" ht="12.75">
      <c r="A25" s="10"/>
      <c r="B25" s="11"/>
      <c r="C25" s="11"/>
      <c r="D25" s="11"/>
      <c r="E25" s="11"/>
      <c r="F25" s="11"/>
      <c r="G25" s="11"/>
      <c r="H25" s="11"/>
      <c r="I25" s="11"/>
      <c r="J25" s="51"/>
    </row>
    <row r="26" spans="1:10" ht="12.75">
      <c r="A26" s="10"/>
      <c r="B26" s="11"/>
      <c r="C26" s="11"/>
      <c r="D26" s="11" t="s">
        <v>8</v>
      </c>
      <c r="E26" s="11"/>
      <c r="F26" s="11"/>
      <c r="G26" s="11"/>
      <c r="H26" s="11"/>
      <c r="I26" s="11"/>
      <c r="J26" s="51"/>
    </row>
    <row r="27" spans="1:10" ht="12.75">
      <c r="A27" s="10"/>
      <c r="B27" s="11"/>
      <c r="C27" s="11"/>
      <c r="D27" s="11"/>
      <c r="E27" s="11"/>
      <c r="F27" s="11"/>
      <c r="G27" s="11"/>
      <c r="H27" s="11"/>
      <c r="I27" s="11"/>
      <c r="J27" s="51"/>
    </row>
    <row r="28" spans="1:10" ht="13.5" thickBot="1">
      <c r="A28" s="52"/>
      <c r="B28" s="53"/>
      <c r="C28" s="53"/>
      <c r="D28" s="53"/>
      <c r="E28" s="53"/>
      <c r="F28" s="53"/>
      <c r="G28" s="53"/>
      <c r="H28" s="53"/>
      <c r="I28" s="53"/>
      <c r="J28" s="54"/>
    </row>
  </sheetData>
  <sheetProtection/>
  <mergeCells count="11">
    <mergeCell ref="D20:F20"/>
    <mergeCell ref="D19:F19"/>
    <mergeCell ref="G19:J19"/>
    <mergeCell ref="I4:J4"/>
    <mergeCell ref="I20:J20"/>
    <mergeCell ref="A10:J10"/>
    <mergeCell ref="A13:J13"/>
    <mergeCell ref="A14:J14"/>
    <mergeCell ref="A15:J16"/>
    <mergeCell ref="A19:C19"/>
    <mergeCell ref="A20:C20"/>
  </mergeCells>
  <printOptions horizontalCentered="1"/>
  <pageMargins left="0.5118110236220472" right="0.1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4:H2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9.875" style="0" customWidth="1"/>
    <col min="2" max="2" width="8.00390625" style="0" customWidth="1"/>
    <col min="3" max="3" width="4.875" style="0" customWidth="1"/>
    <col min="4" max="4" width="25.75390625" style="0" customWidth="1"/>
    <col min="5" max="5" width="1.00390625" style="0" hidden="1" customWidth="1"/>
    <col min="6" max="6" width="8.00390625" style="0" customWidth="1"/>
    <col min="7" max="7" width="2.875" style="0" customWidth="1"/>
    <col min="8" max="8" width="35.375" style="0" customWidth="1"/>
  </cols>
  <sheetData>
    <row r="4" spans="1:8" ht="13.5" thickBot="1">
      <c r="A4" s="11"/>
      <c r="B4" s="11"/>
      <c r="C4" s="11"/>
      <c r="D4" s="11"/>
      <c r="E4" s="11"/>
      <c r="F4" s="11"/>
      <c r="G4" s="11"/>
      <c r="H4" s="11"/>
    </row>
    <row r="5" spans="1:8" ht="12.75">
      <c r="A5" s="124"/>
      <c r="B5" s="5"/>
      <c r="C5" s="5"/>
      <c r="D5" s="5"/>
      <c r="E5" s="5"/>
      <c r="F5" s="5"/>
      <c r="G5" s="5"/>
      <c r="H5" s="267" t="s">
        <v>200</v>
      </c>
    </row>
    <row r="6" spans="1:8" ht="12.75">
      <c r="A6" s="10"/>
      <c r="B6" s="11"/>
      <c r="C6" s="11"/>
      <c r="D6" s="11"/>
      <c r="E6" s="11"/>
      <c r="F6" s="11"/>
      <c r="G6" s="11"/>
      <c r="H6" s="51"/>
    </row>
    <row r="7" spans="1:8" ht="12.75">
      <c r="A7" s="10"/>
      <c r="B7" s="11"/>
      <c r="C7" s="11"/>
      <c r="D7" s="11"/>
      <c r="E7" s="11"/>
      <c r="F7" s="11"/>
      <c r="G7" s="11"/>
      <c r="H7" s="51"/>
    </row>
    <row r="8" spans="1:8" ht="12.75">
      <c r="A8" s="10"/>
      <c r="B8" s="11"/>
      <c r="C8" s="11"/>
      <c r="D8" s="11"/>
      <c r="E8" s="11"/>
      <c r="F8" s="11"/>
      <c r="G8" s="11"/>
      <c r="H8" s="51"/>
    </row>
    <row r="9" spans="1:8" ht="12.75">
      <c r="A9" s="10"/>
      <c r="B9" s="11"/>
      <c r="C9" s="11"/>
      <c r="D9" s="11"/>
      <c r="E9" s="11"/>
      <c r="F9" s="11"/>
      <c r="G9" s="11"/>
      <c r="H9" s="51"/>
    </row>
    <row r="10" spans="1:8" ht="15.75">
      <c r="A10" s="591" t="s">
        <v>82</v>
      </c>
      <c r="B10" s="592"/>
      <c r="C10" s="592"/>
      <c r="D10" s="592"/>
      <c r="E10" s="592"/>
      <c r="F10" s="592"/>
      <c r="G10" s="592"/>
      <c r="H10" s="593"/>
    </row>
    <row r="11" spans="1:8" ht="12.75">
      <c r="A11" s="10"/>
      <c r="B11" s="11"/>
      <c r="C11" s="11"/>
      <c r="D11" s="11"/>
      <c r="E11" s="11"/>
      <c r="F11" s="11"/>
      <c r="G11" s="11"/>
      <c r="H11" s="51"/>
    </row>
    <row r="12" spans="1:8" ht="12.75">
      <c r="A12" s="10"/>
      <c r="B12" s="11"/>
      <c r="C12" s="11"/>
      <c r="D12" s="11"/>
      <c r="E12" s="11"/>
      <c r="F12" s="11"/>
      <c r="G12" s="11"/>
      <c r="H12" s="51"/>
    </row>
    <row r="13" spans="1:8" ht="27.75" customHeight="1">
      <c r="A13" s="594"/>
      <c r="B13" s="595"/>
      <c r="C13" s="595"/>
      <c r="D13" s="595"/>
      <c r="E13" s="595"/>
      <c r="F13" s="595"/>
      <c r="G13" s="595"/>
      <c r="H13" s="596"/>
    </row>
    <row r="14" spans="1:8" ht="12.75" customHeight="1">
      <c r="A14" s="604" t="str">
        <f>CONCATENATE("      Müteahhit ",GİRİŞ!C24,"'nin taahhüdünde bulunan ",GİRİŞ!C4," ",GİRİŞ!C5," işine ait işçi alacağı olup olmadığına dair 28.11.2011 günü yapılan askı ilanı sonucu alacağı olduğuna dair itirazda bulunan olmadığından işbu tutanak tanzim edilmiştir.")</f>
        <v>      Müteahhit 'nin taahhüdünde bulunan   işine ait işçi alacağı olup olmadığına dair 28.11.2011 günü yapılan askı ilanı sonucu alacağı olduğuna dair itirazda bulunan olmadığından işbu tutanak tanzim edilmiştir.</v>
      </c>
      <c r="B14" s="605"/>
      <c r="C14" s="605"/>
      <c r="D14" s="605"/>
      <c r="E14" s="605"/>
      <c r="F14" s="605"/>
      <c r="G14" s="605"/>
      <c r="H14" s="606"/>
    </row>
    <row r="15" spans="1:8" ht="45.75" customHeight="1">
      <c r="A15" s="604"/>
      <c r="B15" s="605"/>
      <c r="C15" s="605"/>
      <c r="D15" s="605"/>
      <c r="E15" s="605"/>
      <c r="F15" s="605"/>
      <c r="G15" s="605"/>
      <c r="H15" s="606"/>
    </row>
    <row r="16" spans="1:8" ht="18" customHeight="1">
      <c r="A16" s="125"/>
      <c r="B16" s="126"/>
      <c r="C16" s="126"/>
      <c r="D16" s="128">
        <f>GİRİŞ!C39</f>
        <v>0</v>
      </c>
      <c r="E16" s="126"/>
      <c r="F16" s="126"/>
      <c r="G16" s="126"/>
      <c r="H16" s="127"/>
    </row>
    <row r="17" spans="1:8" ht="18" customHeight="1">
      <c r="A17" s="125"/>
      <c r="B17" s="126"/>
      <c r="C17" s="126"/>
      <c r="D17" s="126"/>
      <c r="E17" s="126"/>
      <c r="F17" s="126"/>
      <c r="G17" s="126"/>
      <c r="H17" s="127"/>
    </row>
    <row r="18" spans="1:8" ht="48.75" customHeight="1">
      <c r="A18" s="125"/>
      <c r="B18" s="126"/>
      <c r="C18" s="126"/>
      <c r="D18" s="115"/>
      <c r="E18" s="126"/>
      <c r="F18" s="126"/>
      <c r="G18" s="126"/>
      <c r="H18" s="127"/>
    </row>
    <row r="19" spans="1:8" ht="14.25">
      <c r="A19" s="603">
        <f>GİRİŞ!C27</f>
        <v>0</v>
      </c>
      <c r="B19" s="587"/>
      <c r="C19" s="126"/>
      <c r="D19" s="587" t="s">
        <v>108</v>
      </c>
      <c r="E19" s="587"/>
      <c r="F19" s="587"/>
      <c r="G19" s="587" t="s">
        <v>107</v>
      </c>
      <c r="H19" s="588"/>
    </row>
    <row r="20" spans="1:8" ht="14.25">
      <c r="A20" s="603">
        <f>GİRİŞ!C26</f>
        <v>0</v>
      </c>
      <c r="B20" s="587"/>
      <c r="C20" s="126"/>
      <c r="D20" s="587">
        <f>GİRİŞ!C35</f>
        <v>0</v>
      </c>
      <c r="E20" s="587"/>
      <c r="F20" s="587"/>
      <c r="G20" s="587">
        <f>GİRİŞ!C36</f>
        <v>0</v>
      </c>
      <c r="H20" s="588"/>
    </row>
    <row r="21" spans="1:8" ht="14.25">
      <c r="A21" s="125"/>
      <c r="B21" s="126"/>
      <c r="C21" s="126"/>
      <c r="D21" s="126"/>
      <c r="E21" s="126"/>
      <c r="F21" s="126"/>
      <c r="G21" s="126"/>
      <c r="H21" s="127"/>
    </row>
    <row r="22" spans="1:8" ht="12.75">
      <c r="A22" s="10"/>
      <c r="B22" s="11"/>
      <c r="C22" s="11"/>
      <c r="D22" s="11"/>
      <c r="E22" s="11"/>
      <c r="F22" s="11"/>
      <c r="G22" s="11"/>
      <c r="H22" s="51"/>
    </row>
    <row r="23" spans="1:8" ht="12.75">
      <c r="A23" s="10"/>
      <c r="B23" s="11"/>
      <c r="C23" s="11"/>
      <c r="D23" s="11"/>
      <c r="E23" s="11"/>
      <c r="F23" s="11"/>
      <c r="G23" s="11"/>
      <c r="H23" s="51"/>
    </row>
    <row r="24" spans="1:8" ht="28.5" customHeight="1">
      <c r="A24" s="10"/>
      <c r="B24" s="11"/>
      <c r="C24" s="11"/>
      <c r="D24" s="11" t="s">
        <v>8</v>
      </c>
      <c r="E24" s="11"/>
      <c r="F24" s="11"/>
      <c r="G24" s="11"/>
      <c r="H24" s="51"/>
    </row>
    <row r="25" spans="1:8" ht="12.75">
      <c r="A25" s="10"/>
      <c r="B25" s="11"/>
      <c r="C25" s="11"/>
      <c r="D25" s="11"/>
      <c r="E25" s="11"/>
      <c r="F25" s="11"/>
      <c r="G25" s="11"/>
      <c r="H25" s="51"/>
    </row>
    <row r="26" spans="1:8" ht="12.75">
      <c r="A26" s="10"/>
      <c r="B26" s="11"/>
      <c r="C26" s="11"/>
      <c r="D26" s="11"/>
      <c r="E26" s="11"/>
      <c r="F26" s="11"/>
      <c r="G26" s="11"/>
      <c r="H26" s="51"/>
    </row>
    <row r="27" spans="1:8" ht="12.75">
      <c r="A27" s="10"/>
      <c r="B27" s="11"/>
      <c r="C27" s="11"/>
      <c r="D27" s="11"/>
      <c r="E27" s="11"/>
      <c r="F27" s="11"/>
      <c r="G27" s="11"/>
      <c r="H27" s="51"/>
    </row>
    <row r="28" spans="1:8" ht="13.5" thickBot="1">
      <c r="A28" s="52"/>
      <c r="B28" s="53"/>
      <c r="C28" s="53"/>
      <c r="D28" s="53"/>
      <c r="E28" s="53"/>
      <c r="F28" s="53"/>
      <c r="G28" s="53"/>
      <c r="H28" s="54"/>
    </row>
  </sheetData>
  <sheetProtection/>
  <mergeCells count="9">
    <mergeCell ref="A10:H10"/>
    <mergeCell ref="A13:H13"/>
    <mergeCell ref="A20:B20"/>
    <mergeCell ref="D20:F20"/>
    <mergeCell ref="G20:H20"/>
    <mergeCell ref="A19:B19"/>
    <mergeCell ref="D19:F19"/>
    <mergeCell ref="G19:H19"/>
    <mergeCell ref="A14:H15"/>
  </mergeCells>
  <printOptions horizontalCentered="1"/>
  <pageMargins left="0.11811023622047245" right="0.1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2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6" max="6" width="6.00390625" style="0" customWidth="1"/>
    <col min="7" max="7" width="6.75390625" style="0" customWidth="1"/>
    <col min="8" max="8" width="5.75390625" style="0" customWidth="1"/>
    <col min="9" max="10" width="7.75390625" style="0" customWidth="1"/>
  </cols>
  <sheetData>
    <row r="1" spans="1:10" ht="13.5">
      <c r="A1" s="288" t="s">
        <v>237</v>
      </c>
      <c r="B1" s="288"/>
      <c r="C1" s="288"/>
      <c r="D1" s="288"/>
      <c r="E1" s="288"/>
      <c r="F1" s="3"/>
      <c r="G1" s="3"/>
      <c r="H1" s="3"/>
      <c r="I1" s="3" t="s">
        <v>179</v>
      </c>
      <c r="J1" s="141">
        <v>1</v>
      </c>
    </row>
    <row r="2" spans="1:10" ht="13.5">
      <c r="A2" s="288" t="s">
        <v>277</v>
      </c>
      <c r="B2" s="288"/>
      <c r="C2" s="288"/>
      <c r="D2" s="288"/>
      <c r="E2" s="288"/>
      <c r="F2" s="3"/>
      <c r="G2" s="3"/>
      <c r="H2" s="3"/>
      <c r="I2" s="3"/>
      <c r="J2" s="3"/>
    </row>
    <row r="3" spans="1:10" ht="13.5">
      <c r="A3" s="288" t="s">
        <v>20</v>
      </c>
      <c r="B3" s="288"/>
      <c r="C3" s="288"/>
      <c r="D3" s="288"/>
      <c r="E3" s="288"/>
      <c r="F3" s="3"/>
      <c r="G3" s="3"/>
      <c r="H3" s="3"/>
      <c r="I3" s="3"/>
      <c r="J3" s="3"/>
    </row>
    <row r="4" spans="1:10" ht="13.5">
      <c r="A4" s="288" t="str">
        <f>CONCATENATE(GİRİŞ!C8,". Bölge Müdürlüğü")</f>
        <v>. Bölge Müdürlüğü</v>
      </c>
      <c r="B4" s="288"/>
      <c r="C4" s="288"/>
      <c r="D4" s="288"/>
      <c r="E4" s="288"/>
      <c r="F4" s="3"/>
      <c r="G4" s="3"/>
      <c r="H4" s="3"/>
      <c r="I4" s="3"/>
      <c r="J4" s="3"/>
    </row>
    <row r="5" spans="1:10" ht="16.5" thickBot="1">
      <c r="A5" s="32"/>
      <c r="B5" s="32"/>
      <c r="C5" s="33"/>
      <c r="D5" s="34" t="s">
        <v>21</v>
      </c>
      <c r="E5" s="34"/>
      <c r="F5" s="34"/>
      <c r="G5" s="34"/>
      <c r="H5" s="289" t="s">
        <v>169</v>
      </c>
      <c r="I5" s="289"/>
      <c r="J5" s="123">
        <f>GİRİŞ!C9</f>
        <v>0</v>
      </c>
    </row>
    <row r="6" spans="1:10" ht="12.75">
      <c r="A6" s="35" t="s">
        <v>1</v>
      </c>
      <c r="B6" s="36"/>
      <c r="C6" s="36"/>
      <c r="D6" s="36" t="s">
        <v>73</v>
      </c>
      <c r="E6" s="36"/>
      <c r="F6" s="36"/>
      <c r="G6" s="36"/>
      <c r="H6" s="36"/>
      <c r="I6" s="37" t="s">
        <v>22</v>
      </c>
      <c r="J6" s="38" t="s">
        <v>23</v>
      </c>
    </row>
    <row r="7" spans="1:10" ht="13.5" thickBot="1">
      <c r="A7" s="31" t="s">
        <v>24</v>
      </c>
      <c r="B7" s="7"/>
      <c r="C7" s="7"/>
      <c r="D7" s="7"/>
      <c r="E7" s="7"/>
      <c r="F7" s="7"/>
      <c r="G7" s="7"/>
      <c r="H7" s="7"/>
      <c r="I7" s="39"/>
      <c r="J7" s="40" t="s">
        <v>2</v>
      </c>
    </row>
    <row r="8" spans="1:10" ht="12.75">
      <c r="A8" s="41">
        <v>1</v>
      </c>
      <c r="B8" s="90" t="s">
        <v>25</v>
      </c>
      <c r="C8" s="90"/>
      <c r="D8" s="90"/>
      <c r="E8" s="90"/>
      <c r="F8" s="90"/>
      <c r="G8" s="90"/>
      <c r="H8" s="91" t="s">
        <v>26</v>
      </c>
      <c r="I8" s="92">
        <v>1</v>
      </c>
      <c r="J8" s="93">
        <v>5</v>
      </c>
    </row>
    <row r="9" spans="1:10" ht="12.75">
      <c r="A9" s="6">
        <v>2</v>
      </c>
      <c r="B9" s="1" t="s">
        <v>27</v>
      </c>
      <c r="C9" s="1"/>
      <c r="D9" s="1"/>
      <c r="E9" s="1"/>
      <c r="F9" s="1"/>
      <c r="G9" s="1"/>
      <c r="H9" s="42" t="s">
        <v>26</v>
      </c>
      <c r="I9" s="8">
        <v>1</v>
      </c>
      <c r="J9" s="43">
        <v>7</v>
      </c>
    </row>
    <row r="10" spans="1:10" ht="12.75">
      <c r="A10" s="6">
        <v>3</v>
      </c>
      <c r="B10" s="1" t="s">
        <v>28</v>
      </c>
      <c r="C10" s="1"/>
      <c r="D10" s="1"/>
      <c r="E10" s="1"/>
      <c r="F10" s="1"/>
      <c r="G10" s="1"/>
      <c r="H10" s="42" t="s">
        <v>26</v>
      </c>
      <c r="I10" s="8"/>
      <c r="J10" s="43"/>
    </row>
    <row r="11" spans="1:10" ht="12.75">
      <c r="A11" s="6">
        <v>4</v>
      </c>
      <c r="B11" s="1" t="s">
        <v>83</v>
      </c>
      <c r="C11" s="1"/>
      <c r="D11" s="1"/>
      <c r="E11" s="1"/>
      <c r="F11" s="1"/>
      <c r="G11" s="1"/>
      <c r="H11" s="44" t="s">
        <v>26</v>
      </c>
      <c r="I11" s="8"/>
      <c r="J11" s="43"/>
    </row>
    <row r="12" spans="1:10" ht="12.75">
      <c r="A12" s="6">
        <v>5</v>
      </c>
      <c r="B12" s="1" t="s">
        <v>29</v>
      </c>
      <c r="C12" s="1"/>
      <c r="D12" s="1"/>
      <c r="E12" s="1"/>
      <c r="F12" s="1"/>
      <c r="G12" s="1"/>
      <c r="H12" s="42" t="s">
        <v>26</v>
      </c>
      <c r="I12" s="8"/>
      <c r="J12" s="43"/>
    </row>
    <row r="13" spans="1:10" ht="12.75">
      <c r="A13" s="9">
        <v>6</v>
      </c>
      <c r="B13" s="2" t="s">
        <v>30</v>
      </c>
      <c r="C13" s="2"/>
      <c r="D13" s="2"/>
      <c r="E13" s="2"/>
      <c r="F13" s="2"/>
      <c r="G13" s="2"/>
      <c r="H13" s="42"/>
      <c r="I13" s="45"/>
      <c r="J13" s="46"/>
    </row>
    <row r="14" spans="1:10" ht="12.75">
      <c r="A14" s="6">
        <v>7</v>
      </c>
      <c r="B14" s="1" t="s">
        <v>31</v>
      </c>
      <c r="C14" s="1"/>
      <c r="D14" s="1"/>
      <c r="E14" s="1"/>
      <c r="F14" s="1"/>
      <c r="G14" s="1"/>
      <c r="H14" s="42" t="s">
        <v>26</v>
      </c>
      <c r="I14" s="8"/>
      <c r="J14" s="43"/>
    </row>
    <row r="15" spans="1:10" ht="12.75">
      <c r="A15" s="9">
        <v>8</v>
      </c>
      <c r="B15" s="2" t="s">
        <v>32</v>
      </c>
      <c r="C15" s="2"/>
      <c r="D15" s="2"/>
      <c r="E15" s="2"/>
      <c r="F15" s="2"/>
      <c r="G15" s="2"/>
      <c r="H15" s="44" t="s">
        <v>26</v>
      </c>
      <c r="I15" s="45"/>
      <c r="J15" s="46"/>
    </row>
    <row r="16" spans="1:10" ht="12.75">
      <c r="A16" s="6">
        <v>9</v>
      </c>
      <c r="B16" s="1" t="s">
        <v>33</v>
      </c>
      <c r="C16" s="1"/>
      <c r="D16" s="1"/>
      <c r="E16" s="1"/>
      <c r="F16" s="1"/>
      <c r="G16" s="1"/>
      <c r="H16" s="42" t="s">
        <v>26</v>
      </c>
      <c r="I16" s="8"/>
      <c r="J16" s="43"/>
    </row>
    <row r="17" spans="1:10" ht="12.75">
      <c r="A17" s="9">
        <v>10</v>
      </c>
      <c r="B17" s="2" t="s">
        <v>34</v>
      </c>
      <c r="C17" s="2"/>
      <c r="D17" s="2"/>
      <c r="E17" s="2"/>
      <c r="F17" s="2"/>
      <c r="G17" s="2"/>
      <c r="H17" s="42" t="s">
        <v>26</v>
      </c>
      <c r="I17" s="45"/>
      <c r="J17" s="46"/>
    </row>
    <row r="18" spans="1:10" ht="12.75">
      <c r="A18" s="6">
        <v>11</v>
      </c>
      <c r="B18" s="1" t="s">
        <v>35</v>
      </c>
      <c r="C18" s="1"/>
      <c r="D18" s="1"/>
      <c r="E18" s="1"/>
      <c r="F18" s="1"/>
      <c r="G18" s="1"/>
      <c r="H18" s="42"/>
      <c r="I18" s="8"/>
      <c r="J18" s="43"/>
    </row>
    <row r="19" spans="1:10" ht="12.75">
      <c r="A19" s="9">
        <v>12</v>
      </c>
      <c r="B19" s="2" t="s">
        <v>36</v>
      </c>
      <c r="C19" s="2"/>
      <c r="D19" s="2"/>
      <c r="E19" s="2"/>
      <c r="F19" s="2"/>
      <c r="G19" s="2"/>
      <c r="H19" s="42" t="s">
        <v>26</v>
      </c>
      <c r="I19" s="45"/>
      <c r="J19" s="46"/>
    </row>
    <row r="20" spans="1:10" ht="12.75">
      <c r="A20" s="6">
        <v>13</v>
      </c>
      <c r="B20" s="1" t="s">
        <v>37</v>
      </c>
      <c r="C20" s="1"/>
      <c r="D20" s="1"/>
      <c r="E20" s="1"/>
      <c r="F20" s="1"/>
      <c r="G20" s="1"/>
      <c r="H20" s="42"/>
      <c r="I20" s="8"/>
      <c r="J20" s="43"/>
    </row>
    <row r="21" spans="1:10" ht="12.75">
      <c r="A21" s="9">
        <v>14</v>
      </c>
      <c r="B21" s="2" t="s">
        <v>38</v>
      </c>
      <c r="C21" s="2"/>
      <c r="D21" s="2"/>
      <c r="E21" s="2"/>
      <c r="F21" s="2"/>
      <c r="G21" s="2"/>
      <c r="H21" s="44"/>
      <c r="I21" s="45"/>
      <c r="J21" s="46"/>
    </row>
    <row r="22" spans="1:10" ht="12.75">
      <c r="A22" s="6">
        <v>15</v>
      </c>
      <c r="B22" s="1" t="s">
        <v>39</v>
      </c>
      <c r="C22" s="1"/>
      <c r="D22" s="1"/>
      <c r="E22" s="1"/>
      <c r="F22" s="1"/>
      <c r="G22" s="1"/>
      <c r="H22" s="42"/>
      <c r="I22" s="8"/>
      <c r="J22" s="43"/>
    </row>
    <row r="23" spans="1:10" ht="12.75">
      <c r="A23" s="9">
        <v>16</v>
      </c>
      <c r="B23" s="2" t="s">
        <v>40</v>
      </c>
      <c r="C23" s="2"/>
      <c r="D23" s="2"/>
      <c r="E23" s="2"/>
      <c r="F23" s="2"/>
      <c r="G23" s="2"/>
      <c r="H23" s="44"/>
      <c r="I23" s="45"/>
      <c r="J23" s="46"/>
    </row>
    <row r="24" spans="1:10" ht="12.75">
      <c r="A24" s="6">
        <v>17</v>
      </c>
      <c r="B24" s="1" t="s">
        <v>41</v>
      </c>
      <c r="C24" s="1"/>
      <c r="D24" s="1"/>
      <c r="E24" s="1"/>
      <c r="F24" s="1"/>
      <c r="G24" s="1"/>
      <c r="H24" s="42"/>
      <c r="I24" s="8"/>
      <c r="J24" s="43"/>
    </row>
    <row r="25" spans="1:10" ht="12.75">
      <c r="A25" s="9">
        <v>18</v>
      </c>
      <c r="B25" s="2" t="s">
        <v>42</v>
      </c>
      <c r="C25" s="2"/>
      <c r="D25" s="2"/>
      <c r="E25" s="2"/>
      <c r="F25" s="2"/>
      <c r="G25" s="2"/>
      <c r="H25" s="44"/>
      <c r="I25" s="45"/>
      <c r="J25" s="46"/>
    </row>
    <row r="26" spans="1:10" ht="12.75">
      <c r="A26" s="6">
        <v>19</v>
      </c>
      <c r="B26" s="1" t="s">
        <v>43</v>
      </c>
      <c r="C26" s="1"/>
      <c r="D26" s="1"/>
      <c r="E26" s="1"/>
      <c r="F26" s="1"/>
      <c r="G26" s="1"/>
      <c r="H26" s="42"/>
      <c r="I26" s="8"/>
      <c r="J26" s="43"/>
    </row>
    <row r="27" spans="1:10" ht="12.75">
      <c r="A27" s="9">
        <v>20</v>
      </c>
      <c r="B27" s="2" t="s">
        <v>44</v>
      </c>
      <c r="C27" s="2"/>
      <c r="D27" s="2"/>
      <c r="E27" s="2"/>
      <c r="F27" s="2"/>
      <c r="G27" s="2"/>
      <c r="H27" s="44"/>
      <c r="I27" s="45"/>
      <c r="J27" s="46"/>
    </row>
    <row r="28" spans="1:10" ht="12.75">
      <c r="A28" s="6">
        <v>21</v>
      </c>
      <c r="B28" s="1" t="s">
        <v>45</v>
      </c>
      <c r="C28" s="1"/>
      <c r="D28" s="1"/>
      <c r="E28" s="1"/>
      <c r="F28" s="1"/>
      <c r="G28" s="1"/>
      <c r="H28" s="42"/>
      <c r="I28" s="8"/>
      <c r="J28" s="43"/>
    </row>
    <row r="29" spans="1:10" ht="12.75">
      <c r="A29" s="9">
        <v>22</v>
      </c>
      <c r="B29" s="2" t="s">
        <v>46</v>
      </c>
      <c r="C29" s="2"/>
      <c r="D29" s="2"/>
      <c r="E29" s="2"/>
      <c r="F29" s="2"/>
      <c r="G29" s="2"/>
      <c r="H29" s="44"/>
      <c r="I29" s="45"/>
      <c r="J29" s="46"/>
    </row>
    <row r="30" spans="1:10" ht="12.75">
      <c r="A30" s="6">
        <v>23</v>
      </c>
      <c r="B30" s="1" t="s">
        <v>47</v>
      </c>
      <c r="C30" s="1"/>
      <c r="D30" s="1"/>
      <c r="E30" s="1"/>
      <c r="F30" s="1"/>
      <c r="G30" s="1"/>
      <c r="H30" s="42"/>
      <c r="I30" s="8"/>
      <c r="J30" s="43"/>
    </row>
    <row r="31" spans="1:10" ht="12.75">
      <c r="A31" s="9">
        <v>24</v>
      </c>
      <c r="B31" s="2" t="s">
        <v>48</v>
      </c>
      <c r="C31" s="2"/>
      <c r="D31" s="2"/>
      <c r="E31" s="2"/>
      <c r="F31" s="2"/>
      <c r="G31" s="2"/>
      <c r="H31" s="44"/>
      <c r="I31" s="45"/>
      <c r="J31" s="46"/>
    </row>
    <row r="32" spans="1:10" ht="12.75">
      <c r="A32" s="6">
        <v>25</v>
      </c>
      <c r="B32" s="1" t="s">
        <v>49</v>
      </c>
      <c r="C32" s="1"/>
      <c r="D32" s="1"/>
      <c r="E32" s="1"/>
      <c r="F32" s="1"/>
      <c r="G32" s="1"/>
      <c r="H32" s="42"/>
      <c r="I32" s="8"/>
      <c r="J32" s="43"/>
    </row>
    <row r="33" spans="1:10" ht="12.75">
      <c r="A33" s="9">
        <v>26</v>
      </c>
      <c r="B33" s="2" t="s">
        <v>143</v>
      </c>
      <c r="C33" s="2"/>
      <c r="D33" s="2"/>
      <c r="E33" s="2"/>
      <c r="F33" s="2"/>
      <c r="G33" s="2"/>
      <c r="H33" s="44"/>
      <c r="I33" s="45">
        <v>1</v>
      </c>
      <c r="J33" s="46">
        <v>8</v>
      </c>
    </row>
    <row r="34" spans="1:10" ht="12.75">
      <c r="A34" s="6">
        <v>27</v>
      </c>
      <c r="B34" s="1" t="s">
        <v>142</v>
      </c>
      <c r="C34" s="1"/>
      <c r="D34" s="1"/>
      <c r="E34" s="1"/>
      <c r="F34" s="1"/>
      <c r="G34" s="1"/>
      <c r="H34" s="42"/>
      <c r="I34" s="8">
        <v>1</v>
      </c>
      <c r="J34" s="43">
        <v>11</v>
      </c>
    </row>
    <row r="35" spans="1:10" ht="12.75">
      <c r="A35" s="9">
        <v>28</v>
      </c>
      <c r="B35" s="2" t="s">
        <v>50</v>
      </c>
      <c r="C35" s="2"/>
      <c r="D35" s="2"/>
      <c r="E35" s="2"/>
      <c r="F35" s="2"/>
      <c r="G35" s="2"/>
      <c r="H35" s="44"/>
      <c r="I35" s="8"/>
      <c r="J35" s="46"/>
    </row>
    <row r="36" spans="1:10" ht="12.75">
      <c r="A36" s="6">
        <v>29</v>
      </c>
      <c r="B36" s="1" t="s">
        <v>51</v>
      </c>
      <c r="C36" s="1"/>
      <c r="D36" s="1"/>
      <c r="E36" s="1"/>
      <c r="F36" s="1"/>
      <c r="G36" s="1"/>
      <c r="H36" s="42"/>
      <c r="I36" s="8"/>
      <c r="J36" s="43"/>
    </row>
    <row r="37" spans="1:10" ht="12.75">
      <c r="A37" s="9">
        <v>30</v>
      </c>
      <c r="B37" s="2" t="s">
        <v>52</v>
      </c>
      <c r="C37" s="2"/>
      <c r="D37" s="2"/>
      <c r="E37" s="2"/>
      <c r="F37" s="2"/>
      <c r="G37" s="2"/>
      <c r="H37" s="44"/>
      <c r="I37" s="8">
        <v>1</v>
      </c>
      <c r="J37" s="46">
        <v>3</v>
      </c>
    </row>
    <row r="38" spans="1:10" ht="12.75">
      <c r="A38" s="6">
        <v>31</v>
      </c>
      <c r="B38" s="1" t="s">
        <v>53</v>
      </c>
      <c r="C38" s="1"/>
      <c r="D38" s="1"/>
      <c r="E38" s="1"/>
      <c r="F38" s="1"/>
      <c r="G38" s="1"/>
      <c r="H38" s="42"/>
      <c r="I38" s="8">
        <v>1</v>
      </c>
      <c r="J38" s="43">
        <v>6</v>
      </c>
    </row>
    <row r="39" spans="1:10" ht="12.75">
      <c r="A39" s="6">
        <v>32</v>
      </c>
      <c r="B39" s="1" t="s">
        <v>54</v>
      </c>
      <c r="C39" s="1"/>
      <c r="D39" s="1"/>
      <c r="E39" s="1"/>
      <c r="F39" s="1"/>
      <c r="G39" s="1"/>
      <c r="H39" s="42"/>
      <c r="I39" s="8">
        <v>1</v>
      </c>
      <c r="J39" s="43">
        <v>10</v>
      </c>
    </row>
    <row r="40" spans="1:10" ht="12.75">
      <c r="A40" s="6">
        <v>33</v>
      </c>
      <c r="B40" s="1" t="s">
        <v>206</v>
      </c>
      <c r="C40" s="1"/>
      <c r="D40" s="1"/>
      <c r="E40" s="1"/>
      <c r="F40" s="1"/>
      <c r="G40" s="1"/>
      <c r="H40" s="42"/>
      <c r="I40" s="8">
        <v>1</v>
      </c>
      <c r="J40" s="43">
        <v>2</v>
      </c>
    </row>
    <row r="41" spans="1:10" ht="12.75">
      <c r="A41" s="6">
        <v>34</v>
      </c>
      <c r="B41" s="1" t="s">
        <v>207</v>
      </c>
      <c r="C41" s="1"/>
      <c r="D41" s="1"/>
      <c r="E41" s="1"/>
      <c r="F41" s="1"/>
      <c r="G41" s="1"/>
      <c r="H41" s="42"/>
      <c r="I41" s="8">
        <v>1</v>
      </c>
      <c r="J41" s="43">
        <v>4</v>
      </c>
    </row>
    <row r="42" spans="1:10" ht="13.5" thickBot="1">
      <c r="A42" s="94">
        <v>35</v>
      </c>
      <c r="B42" s="95" t="s">
        <v>208</v>
      </c>
      <c r="C42" s="95"/>
      <c r="D42" s="95"/>
      <c r="E42" s="95"/>
      <c r="F42" s="95"/>
      <c r="G42" s="95"/>
      <c r="H42" s="96"/>
      <c r="I42" s="97">
        <v>1</v>
      </c>
      <c r="J42" s="98">
        <v>9</v>
      </c>
    </row>
    <row r="43" spans="1:10" ht="12.75">
      <c r="A43" s="4" t="s">
        <v>55</v>
      </c>
      <c r="B43" s="4"/>
      <c r="C43" s="4"/>
      <c r="D43" s="3"/>
      <c r="E43" s="3"/>
      <c r="F43" s="47"/>
      <c r="G43" s="3"/>
      <c r="H43" s="3"/>
      <c r="I43" s="3"/>
      <c r="J43" s="3"/>
    </row>
    <row r="44" spans="1:10" ht="12.75">
      <c r="A44" s="3" t="s">
        <v>56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 t="s">
        <v>57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3" t="s">
        <v>58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 t="s">
        <v>61</v>
      </c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1" spans="1:10" ht="12.75">
      <c r="A51" s="285">
        <f>GİRİŞ!C24</f>
        <v>0</v>
      </c>
      <c r="B51" s="285"/>
      <c r="C51" s="285"/>
      <c r="D51" s="285"/>
      <c r="E51" s="284">
        <f>GİRİŞ!C27</f>
        <v>0</v>
      </c>
      <c r="F51" s="284"/>
      <c r="G51" s="284"/>
      <c r="H51" s="284"/>
      <c r="I51" s="284"/>
      <c r="J51" s="284"/>
    </row>
    <row r="52" spans="1:10" ht="12.75">
      <c r="A52" s="287">
        <f>GİRİŞ!C35</f>
        <v>0</v>
      </c>
      <c r="B52" s="287"/>
      <c r="C52" s="287"/>
      <c r="D52" s="287"/>
      <c r="E52" s="286">
        <f>GİRİŞ!C26</f>
        <v>0</v>
      </c>
      <c r="F52" s="286"/>
      <c r="G52" s="286"/>
      <c r="H52" s="286"/>
      <c r="I52" s="286"/>
      <c r="J52" s="286"/>
    </row>
  </sheetData>
  <sheetProtection/>
  <mergeCells count="9">
    <mergeCell ref="A1:E1"/>
    <mergeCell ref="E51:J51"/>
    <mergeCell ref="A51:D51"/>
    <mergeCell ref="E52:J52"/>
    <mergeCell ref="A52:D52"/>
    <mergeCell ref="A2:E2"/>
    <mergeCell ref="A3:E3"/>
    <mergeCell ref="A4:E4"/>
    <mergeCell ref="H5:I5"/>
  </mergeCells>
  <printOptions/>
  <pageMargins left="1.18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C107"/>
  <sheetViews>
    <sheetView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4" width="9.125" style="142" customWidth="1"/>
    <col min="5" max="5" width="1.875" style="142" customWidth="1"/>
    <col min="6" max="8" width="9.125" style="142" customWidth="1"/>
    <col min="9" max="9" width="10.125" style="142" bestFit="1" customWidth="1"/>
    <col min="10" max="10" width="9.125" style="142" customWidth="1"/>
    <col min="11" max="11" width="5.00390625" style="142" customWidth="1"/>
    <col min="12" max="12" width="9.125" style="142" customWidth="1"/>
    <col min="13" max="13" width="12.00390625" style="142" bestFit="1" customWidth="1"/>
    <col min="14" max="16384" width="9.125" style="142" customWidth="1"/>
  </cols>
  <sheetData>
    <row r="1" spans="1:11" ht="12.75">
      <c r="A1" s="278" t="s">
        <v>277</v>
      </c>
      <c r="B1" s="279"/>
      <c r="C1" s="279"/>
      <c r="D1" s="279"/>
      <c r="E1" s="280"/>
      <c r="F1" s="205"/>
      <c r="G1" s="205"/>
      <c r="H1" s="205"/>
      <c r="I1" s="205"/>
      <c r="J1" s="205" t="s">
        <v>205</v>
      </c>
      <c r="K1" s="206">
        <v>2</v>
      </c>
    </row>
    <row r="2" spans="1:11" ht="12.75">
      <c r="A2" s="303" t="s">
        <v>85</v>
      </c>
      <c r="B2" s="304"/>
      <c r="C2" s="304"/>
      <c r="D2" s="304"/>
      <c r="E2" s="207"/>
      <c r="F2" s="207"/>
      <c r="G2" s="207"/>
      <c r="H2" s="207"/>
      <c r="I2" s="207"/>
      <c r="J2" s="207"/>
      <c r="K2" s="208"/>
    </row>
    <row r="3" spans="1:11" ht="12.75">
      <c r="A3" s="303" t="str">
        <f>CONCATENATE(GİRİŞ!C8,". Bölge Müdürlüğü")</f>
        <v>. Bölge Müdürlüğü</v>
      </c>
      <c r="B3" s="304"/>
      <c r="C3" s="304"/>
      <c r="D3" s="304"/>
      <c r="E3" s="207"/>
      <c r="F3" s="207"/>
      <c r="G3" s="207"/>
      <c r="H3" s="207"/>
      <c r="I3" s="207"/>
      <c r="J3" s="207"/>
      <c r="K3" s="208"/>
    </row>
    <row r="4" spans="1:29" ht="12.75">
      <c r="A4" s="209"/>
      <c r="B4" s="207"/>
      <c r="C4" s="207"/>
      <c r="D4" s="207"/>
      <c r="E4" s="207"/>
      <c r="F4" s="207"/>
      <c r="G4" s="207"/>
      <c r="H4" s="207"/>
      <c r="I4" s="207"/>
      <c r="J4" s="207"/>
      <c r="K4" s="208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21.75" customHeight="1">
      <c r="A5" s="209"/>
      <c r="B5" s="207"/>
      <c r="C5" s="207"/>
      <c r="D5" s="302" t="s">
        <v>88</v>
      </c>
      <c r="E5" s="302"/>
      <c r="F5" s="302"/>
      <c r="G5" s="302"/>
      <c r="H5" s="207"/>
      <c r="I5" s="207"/>
      <c r="J5" s="207"/>
      <c r="K5" s="208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21.75" customHeight="1">
      <c r="A6" s="209"/>
      <c r="B6" s="207"/>
      <c r="C6" s="207"/>
      <c r="D6" s="291" t="s">
        <v>87</v>
      </c>
      <c r="E6" s="291"/>
      <c r="F6" s="291"/>
      <c r="G6" s="291"/>
      <c r="H6" s="207"/>
      <c r="I6" s="207"/>
      <c r="J6" s="207"/>
      <c r="K6" s="208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21.7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36" customHeight="1">
      <c r="A8" s="292" t="str">
        <f>CONCATENATE(GİRİŞ!C4," ",GİRİŞ!C5)</f>
        <v> </v>
      </c>
      <c r="B8" s="293"/>
      <c r="C8" s="293"/>
      <c r="D8" s="293"/>
      <c r="E8" s="293"/>
      <c r="F8" s="293"/>
      <c r="G8" s="293"/>
      <c r="H8" s="293"/>
      <c r="I8" s="293"/>
      <c r="J8" s="293"/>
      <c r="K8" s="294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26.25" customHeight="1">
      <c r="A9" s="275" t="s">
        <v>165</v>
      </c>
      <c r="B9" s="276">
        <f>GİRİŞ!C9</f>
        <v>0</v>
      </c>
      <c r="C9" s="297" t="s">
        <v>168</v>
      </c>
      <c r="D9" s="297"/>
      <c r="E9" s="295">
        <f>GİRİŞ!C18</f>
        <v>0</v>
      </c>
      <c r="F9" s="296"/>
      <c r="G9" s="296"/>
      <c r="H9" s="297" t="s">
        <v>240</v>
      </c>
      <c r="I9" s="297"/>
      <c r="J9" s="276">
        <f>GİRİŞ!C10</f>
        <v>0</v>
      </c>
      <c r="K9" s="27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27.75" customHeight="1">
      <c r="A10" s="305" t="s">
        <v>105</v>
      </c>
      <c r="B10" s="306"/>
      <c r="C10" s="306"/>
      <c r="D10" s="306"/>
      <c r="E10" s="213" t="s">
        <v>90</v>
      </c>
      <c r="F10" s="299"/>
      <c r="G10" s="299"/>
      <c r="H10" s="299"/>
      <c r="I10" s="299"/>
      <c r="J10" s="299"/>
      <c r="K10" s="301"/>
      <c r="L10" s="122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9.5" customHeight="1">
      <c r="A11" s="307" t="s">
        <v>89</v>
      </c>
      <c r="B11" s="291"/>
      <c r="C11" s="291"/>
      <c r="D11" s="291"/>
      <c r="E11" s="213" t="s">
        <v>90</v>
      </c>
      <c r="F11" s="299">
        <f>GİRİŞ!C24</f>
        <v>0</v>
      </c>
      <c r="G11" s="299"/>
      <c r="H11" s="299"/>
      <c r="I11" s="299"/>
      <c r="J11" s="299"/>
      <c r="K11" s="301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9.5" customHeight="1">
      <c r="A12" s="298" t="s">
        <v>91</v>
      </c>
      <c r="B12" s="299"/>
      <c r="C12" s="299"/>
      <c r="D12" s="299"/>
      <c r="E12" s="213" t="s">
        <v>90</v>
      </c>
      <c r="F12" s="300" t="s">
        <v>239</v>
      </c>
      <c r="G12" s="299"/>
      <c r="H12" s="299"/>
      <c r="I12" s="299"/>
      <c r="J12" s="299"/>
      <c r="K12" s="301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19.5" customHeight="1">
      <c r="A13" s="298" t="s">
        <v>92</v>
      </c>
      <c r="B13" s="299"/>
      <c r="C13" s="299"/>
      <c r="D13" s="299"/>
      <c r="E13" s="213" t="s">
        <v>90</v>
      </c>
      <c r="F13" s="308">
        <f>GİRİŞ!C12</f>
        <v>0</v>
      </c>
      <c r="G13" s="299"/>
      <c r="H13" s="299"/>
      <c r="I13" s="299"/>
      <c r="J13" s="299"/>
      <c r="K13" s="301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</row>
    <row r="14" spans="1:29" ht="19.5" customHeight="1">
      <c r="A14" s="298" t="s">
        <v>93</v>
      </c>
      <c r="B14" s="299"/>
      <c r="C14" s="299"/>
      <c r="D14" s="299"/>
      <c r="E14" s="213" t="s">
        <v>90</v>
      </c>
      <c r="F14" s="300" t="s">
        <v>239</v>
      </c>
      <c r="G14" s="299"/>
      <c r="H14" s="299"/>
      <c r="I14" s="299"/>
      <c r="J14" s="299"/>
      <c r="K14" s="301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</row>
    <row r="15" spans="1:29" ht="19.5" customHeight="1">
      <c r="A15" s="298" t="s">
        <v>94</v>
      </c>
      <c r="B15" s="299"/>
      <c r="C15" s="299"/>
      <c r="D15" s="299"/>
      <c r="E15" s="213" t="s">
        <v>90</v>
      </c>
      <c r="F15" s="309">
        <f>GİRİŞ!C20</f>
        <v>0</v>
      </c>
      <c r="G15" s="309"/>
      <c r="H15" s="309"/>
      <c r="I15" s="309"/>
      <c r="J15" s="309"/>
      <c r="K15" s="310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</row>
    <row r="16" spans="1:29" ht="19.5" customHeight="1">
      <c r="A16" s="298" t="s">
        <v>95</v>
      </c>
      <c r="B16" s="299"/>
      <c r="C16" s="299"/>
      <c r="D16" s="299"/>
      <c r="E16" s="213" t="s">
        <v>90</v>
      </c>
      <c r="F16" s="308">
        <f>GİRİŞ!C13</f>
        <v>0</v>
      </c>
      <c r="G16" s="299"/>
      <c r="H16" s="299"/>
      <c r="I16" s="299"/>
      <c r="J16" s="299"/>
      <c r="K16" s="301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</row>
    <row r="17" spans="1:29" ht="19.5" customHeight="1">
      <c r="A17" s="298" t="s">
        <v>96</v>
      </c>
      <c r="B17" s="299"/>
      <c r="C17" s="299"/>
      <c r="D17" s="299"/>
      <c r="E17" s="213" t="s">
        <v>90</v>
      </c>
      <c r="F17" s="300" t="s">
        <v>239</v>
      </c>
      <c r="G17" s="299"/>
      <c r="H17" s="299"/>
      <c r="I17" s="299"/>
      <c r="J17" s="299"/>
      <c r="K17" s="301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</row>
    <row r="18" spans="1:29" ht="19.5" customHeight="1">
      <c r="A18" s="298" t="s">
        <v>97</v>
      </c>
      <c r="B18" s="299"/>
      <c r="C18" s="299"/>
      <c r="D18" s="299"/>
      <c r="E18" s="213" t="s">
        <v>90</v>
      </c>
      <c r="F18" s="300" t="s">
        <v>239</v>
      </c>
      <c r="G18" s="299"/>
      <c r="H18" s="299"/>
      <c r="I18" s="299"/>
      <c r="J18" s="299"/>
      <c r="K18" s="301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</row>
    <row r="19" spans="1:29" ht="19.5" customHeight="1">
      <c r="A19" s="298" t="s">
        <v>98</v>
      </c>
      <c r="B19" s="299"/>
      <c r="C19" s="299"/>
      <c r="D19" s="299"/>
      <c r="E19" s="213" t="s">
        <v>90</v>
      </c>
      <c r="F19" s="308">
        <f>GİRİŞ!C14</f>
        <v>0</v>
      </c>
      <c r="G19" s="299"/>
      <c r="H19" s="299"/>
      <c r="I19" s="299"/>
      <c r="J19" s="299"/>
      <c r="K19" s="301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</row>
    <row r="20" spans="1:29" ht="19.5" customHeight="1">
      <c r="A20" s="298" t="s">
        <v>99</v>
      </c>
      <c r="B20" s="299"/>
      <c r="C20" s="299"/>
      <c r="D20" s="299"/>
      <c r="E20" s="213" t="s">
        <v>90</v>
      </c>
      <c r="F20" s="308">
        <f>GİRİŞ!C15</f>
        <v>0</v>
      </c>
      <c r="G20" s="299"/>
      <c r="H20" s="299"/>
      <c r="I20" s="299"/>
      <c r="J20" s="299"/>
      <c r="K20" s="301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</row>
    <row r="21" spans="1:29" ht="19.5" customHeight="1">
      <c r="A21" s="298" t="s">
        <v>100</v>
      </c>
      <c r="B21" s="299"/>
      <c r="C21" s="299"/>
      <c r="D21" s="299"/>
      <c r="E21" s="213" t="s">
        <v>90</v>
      </c>
      <c r="F21" s="308">
        <f>GİRİŞ!C17</f>
        <v>0</v>
      </c>
      <c r="G21" s="299"/>
      <c r="H21" s="299"/>
      <c r="I21" s="299"/>
      <c r="J21" s="299"/>
      <c r="K21" s="301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</row>
    <row r="22" spans="1:29" ht="19.5" customHeight="1">
      <c r="A22" s="298" t="s">
        <v>101</v>
      </c>
      <c r="B22" s="299"/>
      <c r="C22" s="299"/>
      <c r="D22" s="299"/>
      <c r="E22" s="213" t="s">
        <v>90</v>
      </c>
      <c r="F22" s="308">
        <f>GİRİŞ!C16</f>
        <v>0</v>
      </c>
      <c r="G22" s="299"/>
      <c r="H22" s="299"/>
      <c r="I22" s="299"/>
      <c r="J22" s="299"/>
      <c r="K22" s="301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</row>
    <row r="23" spans="1:29" ht="19.5" customHeight="1">
      <c r="A23" s="298" t="s">
        <v>103</v>
      </c>
      <c r="B23" s="299"/>
      <c r="C23" s="299"/>
      <c r="D23" s="299"/>
      <c r="E23" s="213" t="s">
        <v>90</v>
      </c>
      <c r="F23" s="300" t="s">
        <v>239</v>
      </c>
      <c r="G23" s="299"/>
      <c r="H23" s="299"/>
      <c r="I23" s="299"/>
      <c r="J23" s="299"/>
      <c r="K23" s="301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</row>
    <row r="24" spans="1:29" ht="19.5" customHeight="1">
      <c r="A24" s="298" t="s">
        <v>104</v>
      </c>
      <c r="B24" s="299"/>
      <c r="C24" s="299"/>
      <c r="D24" s="299"/>
      <c r="E24" s="213" t="s">
        <v>90</v>
      </c>
      <c r="F24" s="300" t="s">
        <v>239</v>
      </c>
      <c r="G24" s="299"/>
      <c r="H24" s="299"/>
      <c r="I24" s="299"/>
      <c r="J24" s="299"/>
      <c r="K24" s="301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</row>
    <row r="25" spans="1:29" ht="19.5" customHeight="1">
      <c r="A25" s="298" t="s">
        <v>102</v>
      </c>
      <c r="B25" s="299"/>
      <c r="C25" s="299"/>
      <c r="D25" s="299"/>
      <c r="E25" s="213" t="s">
        <v>90</v>
      </c>
      <c r="F25" s="300" t="s">
        <v>239</v>
      </c>
      <c r="G25" s="299"/>
      <c r="H25" s="299"/>
      <c r="I25" s="299"/>
      <c r="J25" s="299"/>
      <c r="K25" s="301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</row>
    <row r="26" spans="1:29" ht="19.5" customHeight="1">
      <c r="A26" s="209"/>
      <c r="B26" s="207"/>
      <c r="C26" s="207"/>
      <c r="D26" s="207"/>
      <c r="E26" s="207"/>
      <c r="F26" s="207"/>
      <c r="G26" s="207"/>
      <c r="H26" s="207"/>
      <c r="I26" s="207"/>
      <c r="J26" s="207"/>
      <c r="K26" s="208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</row>
    <row r="27" spans="1:29" ht="19.5" customHeight="1">
      <c r="A27" s="311" t="s">
        <v>74</v>
      </c>
      <c r="B27" s="312"/>
      <c r="C27" s="312" t="s">
        <v>75</v>
      </c>
      <c r="D27" s="312"/>
      <c r="E27" s="214"/>
      <c r="F27" s="312" t="s">
        <v>76</v>
      </c>
      <c r="G27" s="312"/>
      <c r="H27" s="207"/>
      <c r="I27" s="312" t="s">
        <v>77</v>
      </c>
      <c r="J27" s="312"/>
      <c r="K27" s="208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</row>
    <row r="28" spans="1:29" ht="19.5" customHeight="1">
      <c r="A28" s="313"/>
      <c r="B28" s="314"/>
      <c r="C28" s="291"/>
      <c r="D28" s="291"/>
      <c r="E28" s="166"/>
      <c r="F28" s="291"/>
      <c r="G28" s="291"/>
      <c r="H28" s="207"/>
      <c r="I28" s="315"/>
      <c r="J28" s="315"/>
      <c r="K28" s="208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</row>
    <row r="29" spans="1:29" ht="19.5" customHeight="1">
      <c r="A29" s="307"/>
      <c r="B29" s="291"/>
      <c r="C29" s="291"/>
      <c r="D29" s="291"/>
      <c r="E29" s="166"/>
      <c r="F29" s="291"/>
      <c r="G29" s="291"/>
      <c r="H29" s="207"/>
      <c r="I29" s="291"/>
      <c r="J29" s="291"/>
      <c r="K29" s="208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</row>
    <row r="30" spans="1:29" ht="19.5" customHeight="1">
      <c r="A30" s="311" t="s">
        <v>78</v>
      </c>
      <c r="B30" s="312"/>
      <c r="C30" s="312"/>
      <c r="D30" s="312"/>
      <c r="E30" s="214"/>
      <c r="F30" s="312" t="s">
        <v>80</v>
      </c>
      <c r="G30" s="312"/>
      <c r="H30" s="207"/>
      <c r="I30" s="312" t="s">
        <v>79</v>
      </c>
      <c r="J30" s="312"/>
      <c r="K30" s="208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</row>
    <row r="31" spans="1:29" ht="19.5" customHeight="1">
      <c r="A31" s="209"/>
      <c r="B31" s="207"/>
      <c r="C31" s="207"/>
      <c r="D31" s="207"/>
      <c r="E31" s="207"/>
      <c r="F31" s="291"/>
      <c r="G31" s="291"/>
      <c r="H31" s="207"/>
      <c r="I31" s="290"/>
      <c r="J31" s="290"/>
      <c r="K31" s="208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</row>
    <row r="32" spans="1:29" ht="19.5" customHeight="1">
      <c r="A32" s="165"/>
      <c r="B32" s="166"/>
      <c r="C32" s="166"/>
      <c r="D32" s="166"/>
      <c r="E32" s="166"/>
      <c r="F32" s="166"/>
      <c r="G32" s="166"/>
      <c r="H32" s="207"/>
      <c r="I32" s="215"/>
      <c r="J32" s="166"/>
      <c r="K32" s="208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</row>
    <row r="33" spans="1:29" ht="19.5" customHeight="1">
      <c r="A33" s="209"/>
      <c r="B33" s="207"/>
      <c r="C33" s="207"/>
      <c r="D33" s="207"/>
      <c r="E33" s="207"/>
      <c r="F33" s="207"/>
      <c r="G33" s="207"/>
      <c r="H33" s="207"/>
      <c r="I33" s="207"/>
      <c r="J33" s="207"/>
      <c r="K33" s="208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</row>
    <row r="34" spans="1:29" ht="19.5" customHeight="1" thickBo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8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</row>
    <row r="35" spans="12:29" ht="12.75"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</row>
    <row r="36" spans="12:29" ht="12.75"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</row>
    <row r="37" spans="12:29" ht="12.75"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</row>
    <row r="38" spans="12:29" ht="12.75"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</row>
    <row r="39" spans="12:29" ht="12.75"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</row>
    <row r="40" spans="12:29" ht="12.75"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</row>
    <row r="41" spans="12:29" ht="12.75"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</row>
    <row r="42" spans="12:29" ht="12.75"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</row>
    <row r="43" spans="11:28" ht="12.75"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</row>
    <row r="44" spans="12:29" ht="12.75"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</row>
    <row r="45" spans="12:29" ht="12.75"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</row>
    <row r="46" spans="12:29" ht="12.75"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</row>
    <row r="47" spans="12:29" ht="12.75"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</row>
    <row r="48" spans="12:29" ht="12.75"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</row>
    <row r="49" spans="12:29" ht="12.75"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</row>
    <row r="50" spans="12:29" ht="12.75"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</row>
    <row r="51" spans="12:29" ht="12.75"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</row>
    <row r="52" spans="12:29" ht="12.75"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</row>
    <row r="53" spans="12:29" ht="12.75"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</row>
    <row r="54" spans="12:29" ht="12.75"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</row>
    <row r="55" spans="12:29" ht="12.75"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</row>
    <row r="56" spans="12:29" ht="12.75"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</row>
    <row r="57" spans="12:29" ht="12.75"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</row>
    <row r="58" spans="12:29" ht="12.75"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</row>
    <row r="59" spans="12:29" ht="12.75"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</row>
    <row r="60" spans="12:29" ht="12.75"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</row>
    <row r="61" spans="12:29" ht="12.75"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</row>
    <row r="62" spans="12:29" ht="12.75"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</row>
    <row r="63" spans="12:29" ht="12.75"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</row>
    <row r="64" spans="12:29" ht="12.75"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</row>
    <row r="65" spans="12:29" ht="12.75"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</row>
    <row r="66" spans="12:29" ht="12.75"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</row>
    <row r="67" spans="12:29" ht="12.75"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</row>
    <row r="68" spans="12:29" ht="12.75"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</row>
    <row r="69" spans="12:29" ht="12.75"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</row>
    <row r="70" spans="12:29" ht="12.75"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</row>
    <row r="71" spans="12:29" ht="12.75"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</row>
    <row r="72" spans="12:29" ht="12.75"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</row>
    <row r="73" spans="12:29" ht="12.75"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</row>
    <row r="74" spans="12:29" ht="12.75"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</row>
    <row r="75" spans="12:29" ht="12.75"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</row>
    <row r="76" spans="12:29" ht="12.75"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</row>
    <row r="77" spans="12:29" ht="12.75"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</row>
    <row r="78" spans="12:29" ht="12.75"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</row>
    <row r="79" spans="12:29" ht="12.75"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</row>
    <row r="80" spans="12:29" ht="12.75"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</row>
    <row r="81" spans="12:29" ht="12.75"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</row>
    <row r="82" spans="12:29" ht="12.75"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</row>
    <row r="83" spans="12:29" ht="12.75"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</row>
    <row r="84" spans="12:29" ht="12.75"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</row>
    <row r="85" spans="12:29" ht="12.75"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</row>
    <row r="86" spans="12:29" ht="12.75"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</row>
    <row r="87" spans="12:29" ht="12.75"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</row>
    <row r="88" spans="12:29" ht="12.75"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</row>
    <row r="89" spans="12:29" ht="12.75"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</row>
    <row r="90" spans="12:29" ht="12.75"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</row>
    <row r="91" spans="12:29" ht="12.75"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</row>
    <row r="92" spans="12:29" ht="12.75"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</row>
    <row r="93" spans="12:29" ht="12.75"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</row>
    <row r="94" spans="12:29" ht="12.75"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</row>
    <row r="95" spans="12:29" ht="12.75"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</row>
    <row r="96" spans="12:29" ht="12.75"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</row>
    <row r="97" spans="12:29" ht="12.75"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</row>
    <row r="98" spans="12:29" ht="12.75"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</row>
    <row r="99" spans="12:29" ht="12.75"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</row>
    <row r="100" spans="12:29" ht="12.75"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</row>
    <row r="101" spans="12:29" ht="12.75"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</row>
    <row r="102" spans="12:29" ht="12.75"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</row>
    <row r="103" spans="12:29" ht="12.75"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</row>
    <row r="104" spans="12:29" ht="12.75"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</row>
    <row r="105" spans="12:29" ht="12.75"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</row>
    <row r="106" spans="12:29" ht="12.75"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</row>
    <row r="107" spans="12:29" ht="12.75"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</row>
  </sheetData>
  <sheetProtection/>
  <mergeCells count="57">
    <mergeCell ref="A30:D30"/>
    <mergeCell ref="F30:G30"/>
    <mergeCell ref="I30:J30"/>
    <mergeCell ref="A29:B29"/>
    <mergeCell ref="C29:D29"/>
    <mergeCell ref="F29:G29"/>
    <mergeCell ref="I29:J29"/>
    <mergeCell ref="A27:B27"/>
    <mergeCell ref="C27:D27"/>
    <mergeCell ref="F27:G27"/>
    <mergeCell ref="I27:J27"/>
    <mergeCell ref="C28:D28"/>
    <mergeCell ref="A28:B28"/>
    <mergeCell ref="F28:G28"/>
    <mergeCell ref="I28:J28"/>
    <mergeCell ref="A19:D19"/>
    <mergeCell ref="F19:K19"/>
    <mergeCell ref="A24:D24"/>
    <mergeCell ref="F24:K24"/>
    <mergeCell ref="A22:D22"/>
    <mergeCell ref="F22:K22"/>
    <mergeCell ref="A20:D20"/>
    <mergeCell ref="F20:K20"/>
    <mergeCell ref="A25:D25"/>
    <mergeCell ref="F25:K25"/>
    <mergeCell ref="F13:K13"/>
    <mergeCell ref="A13:D13"/>
    <mergeCell ref="A17:D17"/>
    <mergeCell ref="F17:K17"/>
    <mergeCell ref="A23:D23"/>
    <mergeCell ref="F23:K23"/>
    <mergeCell ref="A21:D21"/>
    <mergeCell ref="F21:K21"/>
    <mergeCell ref="A11:D11"/>
    <mergeCell ref="F11:K11"/>
    <mergeCell ref="F14:K14"/>
    <mergeCell ref="A16:D16"/>
    <mergeCell ref="F16:K16"/>
    <mergeCell ref="A15:D15"/>
    <mergeCell ref="F15:K15"/>
    <mergeCell ref="D6:G6"/>
    <mergeCell ref="D5:G5"/>
    <mergeCell ref="H9:I9"/>
    <mergeCell ref="A2:D2"/>
    <mergeCell ref="A3:D3"/>
    <mergeCell ref="A10:D10"/>
    <mergeCell ref="F10:K10"/>
    <mergeCell ref="I31:J31"/>
    <mergeCell ref="F31:G31"/>
    <mergeCell ref="A8:K8"/>
    <mergeCell ref="E9:G9"/>
    <mergeCell ref="C9:D9"/>
    <mergeCell ref="A18:D18"/>
    <mergeCell ref="F18:K18"/>
    <mergeCell ref="A12:D12"/>
    <mergeCell ref="F12:K12"/>
    <mergeCell ref="A14:D14"/>
  </mergeCells>
  <printOptions/>
  <pageMargins left="0.9448818897637796" right="0.35433070866141736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6"/>
  <sheetViews>
    <sheetView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0.75390625" style="0" customWidth="1"/>
    <col min="4" max="4" width="8.875" style="0" customWidth="1"/>
    <col min="6" max="6" width="7.375" style="0" customWidth="1"/>
    <col min="7" max="7" width="4.00390625" style="0" customWidth="1"/>
    <col min="9" max="9" width="17.625" style="0" customWidth="1"/>
  </cols>
  <sheetData>
    <row r="1" spans="1:9" ht="12.75">
      <c r="A1" s="25"/>
      <c r="B1" s="12"/>
      <c r="C1" s="12"/>
      <c r="D1" s="12"/>
      <c r="E1" s="12"/>
      <c r="F1" s="12"/>
      <c r="G1" s="12"/>
      <c r="H1" s="12"/>
      <c r="I1" s="26" t="s">
        <v>204</v>
      </c>
    </row>
    <row r="2" spans="1:9" ht="12.75">
      <c r="A2" s="316" t="s">
        <v>237</v>
      </c>
      <c r="B2" s="317"/>
      <c r="C2" s="317"/>
      <c r="D2" s="317"/>
      <c r="E2" s="11"/>
      <c r="F2" s="11"/>
      <c r="G2" s="11"/>
      <c r="H2" s="11"/>
      <c r="I2" s="27"/>
    </row>
    <row r="3" spans="1:9" ht="13.5">
      <c r="A3" s="318" t="s">
        <v>277</v>
      </c>
      <c r="B3" s="319"/>
      <c r="C3" s="319"/>
      <c r="D3" s="319"/>
      <c r="E3" s="19" t="s">
        <v>8</v>
      </c>
      <c r="F3" s="19"/>
      <c r="G3" s="19"/>
      <c r="H3" s="19"/>
      <c r="I3" s="20"/>
    </row>
    <row r="4" spans="1:9" ht="12.75">
      <c r="A4" s="320" t="s">
        <v>85</v>
      </c>
      <c r="B4" s="321"/>
      <c r="C4" s="321"/>
      <c r="D4" s="321"/>
      <c r="E4" s="19"/>
      <c r="F4" s="19"/>
      <c r="G4" s="19"/>
      <c r="H4" s="19"/>
      <c r="I4" s="20"/>
    </row>
    <row r="5" spans="1:9" ht="12.75">
      <c r="A5" s="320" t="str">
        <f>CONCATENATE(GİRİŞ!C8,". Bölge Müdürlüğü")</f>
        <v>. Bölge Müdürlüğü</v>
      </c>
      <c r="B5" s="321"/>
      <c r="C5" s="321"/>
      <c r="D5" s="321"/>
      <c r="E5" s="19"/>
      <c r="F5" s="19"/>
      <c r="G5" s="19"/>
      <c r="H5" s="19"/>
      <c r="I5" s="20"/>
    </row>
    <row r="6" spans="1:9" ht="13.5">
      <c r="A6" s="30"/>
      <c r="B6" s="19"/>
      <c r="C6" s="19"/>
      <c r="D6" s="19"/>
      <c r="E6" s="19"/>
      <c r="F6" s="19"/>
      <c r="G6" s="19"/>
      <c r="H6" s="19"/>
      <c r="I6" s="20"/>
    </row>
    <row r="7" spans="1:9" ht="13.5">
      <c r="A7" s="30"/>
      <c r="B7" s="19"/>
      <c r="C7" s="19"/>
      <c r="D7" s="19"/>
      <c r="E7" s="19"/>
      <c r="F7" s="19"/>
      <c r="G7" s="19"/>
      <c r="H7" s="19"/>
      <c r="I7" s="20"/>
    </row>
    <row r="8" spans="1:9" ht="15.75">
      <c r="A8" s="327" t="s">
        <v>106</v>
      </c>
      <c r="B8" s="328"/>
      <c r="C8" s="328"/>
      <c r="D8" s="328"/>
      <c r="E8" s="328"/>
      <c r="F8" s="328"/>
      <c r="G8" s="328"/>
      <c r="H8" s="328"/>
      <c r="I8" s="329"/>
    </row>
    <row r="9" spans="1:9" ht="15.75" customHeight="1">
      <c r="A9" s="324">
        <f>GİRİŞ!C4</f>
        <v>0</v>
      </c>
      <c r="B9" s="325"/>
      <c r="C9" s="325"/>
      <c r="D9" s="325"/>
      <c r="E9" s="325"/>
      <c r="F9" s="325"/>
      <c r="G9" s="325"/>
      <c r="H9" s="325"/>
      <c r="I9" s="326"/>
    </row>
    <row r="10" spans="1:9" ht="15.75" customHeight="1">
      <c r="A10" s="330">
        <f>GİRİŞ!C5</f>
        <v>0</v>
      </c>
      <c r="B10" s="331"/>
      <c r="C10" s="331"/>
      <c r="D10" s="331"/>
      <c r="E10" s="331"/>
      <c r="F10" s="331"/>
      <c r="G10" s="331"/>
      <c r="H10" s="331"/>
      <c r="I10" s="332"/>
    </row>
    <row r="11" spans="1:9" ht="15.75" customHeight="1">
      <c r="A11" s="18"/>
      <c r="B11" s="138"/>
      <c r="C11" s="138"/>
      <c r="D11" s="138"/>
      <c r="E11" s="138"/>
      <c r="F11" s="138"/>
      <c r="G11" s="138"/>
      <c r="H11" s="138"/>
      <c r="I11" s="20"/>
    </row>
    <row r="12" spans="1:9" ht="15.75" customHeight="1">
      <c r="A12" s="18"/>
      <c r="B12" s="19"/>
      <c r="C12" s="323" t="s">
        <v>163</v>
      </c>
      <c r="D12" s="323"/>
      <c r="E12" s="109">
        <f>GİRİŞ!C9</f>
        <v>0</v>
      </c>
      <c r="F12" s="49"/>
      <c r="G12" s="49"/>
      <c r="H12" s="49"/>
      <c r="I12" s="20"/>
    </row>
    <row r="13" spans="1:9" ht="15.75">
      <c r="A13" s="18"/>
      <c r="B13" s="19"/>
      <c r="C13" s="49"/>
      <c r="D13" s="49"/>
      <c r="E13" s="49"/>
      <c r="F13" s="49"/>
      <c r="G13" s="49"/>
      <c r="H13" s="49"/>
      <c r="I13" s="20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12.75">
      <c r="A15" s="18"/>
      <c r="B15" s="19"/>
      <c r="C15" s="19"/>
      <c r="D15" s="19"/>
      <c r="E15" s="19"/>
      <c r="F15" s="19"/>
      <c r="G15" s="19"/>
      <c r="H15" s="19"/>
      <c r="I15" s="20"/>
    </row>
    <row r="16" spans="1:9" ht="12.75">
      <c r="A16" s="18"/>
      <c r="B16" s="19"/>
      <c r="C16" s="19"/>
      <c r="D16" s="19"/>
      <c r="E16" s="19"/>
      <c r="F16" s="19"/>
      <c r="G16" s="19"/>
      <c r="H16" s="19"/>
      <c r="I16" s="20"/>
    </row>
    <row r="17" spans="1:9" ht="12.75">
      <c r="A17" s="117" t="s">
        <v>160</v>
      </c>
      <c r="B17" s="120">
        <f>GİRİŞ!C15</f>
        <v>0</v>
      </c>
      <c r="C17" s="167" t="s">
        <v>159</v>
      </c>
      <c r="D17" s="119">
        <f>GİRİŞ!C19</f>
        <v>0</v>
      </c>
      <c r="E17" s="322" t="s">
        <v>161</v>
      </c>
      <c r="F17" s="322"/>
      <c r="G17" s="322"/>
      <c r="H17" s="322"/>
      <c r="I17" s="118"/>
    </row>
    <row r="18" spans="1:9" ht="12.75">
      <c r="A18" s="320" t="s">
        <v>70</v>
      </c>
      <c r="B18" s="321"/>
      <c r="C18" s="321"/>
      <c r="D18" s="321"/>
      <c r="E18" s="321"/>
      <c r="F18" s="321"/>
      <c r="G18" s="321"/>
      <c r="H18" s="321"/>
      <c r="I18" s="347"/>
    </row>
    <row r="19" spans="1:9" ht="12.75">
      <c r="A19" s="18"/>
      <c r="B19" s="19"/>
      <c r="C19" s="19"/>
      <c r="D19" s="19"/>
      <c r="E19" s="19"/>
      <c r="F19" s="19"/>
      <c r="G19" s="19"/>
      <c r="H19" s="19"/>
      <c r="I19" s="20"/>
    </row>
    <row r="20" spans="1:9" ht="19.5" customHeight="1">
      <c r="A20" s="364" t="s">
        <v>258</v>
      </c>
      <c r="B20" s="348" t="s">
        <v>259</v>
      </c>
      <c r="C20" s="368" t="str">
        <f>CONCATENATE(GİRİŞ!C4," ",GİRİŞ!C5)</f>
        <v> </v>
      </c>
      <c r="D20" s="369"/>
      <c r="E20" s="369"/>
      <c r="F20" s="369"/>
      <c r="G20" s="369"/>
      <c r="H20" s="369"/>
      <c r="I20" s="370"/>
    </row>
    <row r="21" spans="1:9" ht="19.5" customHeight="1">
      <c r="A21" s="365"/>
      <c r="B21" s="349"/>
      <c r="C21" s="371"/>
      <c r="D21" s="372"/>
      <c r="E21" s="372"/>
      <c r="F21" s="372"/>
      <c r="G21" s="372"/>
      <c r="H21" s="372"/>
      <c r="I21" s="373"/>
    </row>
    <row r="22" spans="1:9" ht="12.75">
      <c r="A22" s="365"/>
      <c r="B22" s="260" t="s">
        <v>260</v>
      </c>
      <c r="C22" s="354">
        <f>GİRİŞ!C6</f>
        <v>0</v>
      </c>
      <c r="D22" s="355"/>
      <c r="E22" s="355"/>
      <c r="F22" s="355"/>
      <c r="G22" s="355"/>
      <c r="H22" s="355"/>
      <c r="I22" s="356"/>
    </row>
    <row r="23" spans="1:9" ht="12.75">
      <c r="A23" s="365"/>
      <c r="B23" s="357" t="s">
        <v>261</v>
      </c>
      <c r="C23" s="358">
        <f>GİRİŞ!C7</f>
        <v>0</v>
      </c>
      <c r="D23" s="359"/>
      <c r="E23" s="359"/>
      <c r="F23" s="359"/>
      <c r="G23" s="359"/>
      <c r="H23" s="359"/>
      <c r="I23" s="360"/>
    </row>
    <row r="24" spans="1:9" ht="10.5" customHeight="1">
      <c r="A24" s="365"/>
      <c r="B24" s="349"/>
      <c r="C24" s="361"/>
      <c r="D24" s="362"/>
      <c r="E24" s="362"/>
      <c r="F24" s="362"/>
      <c r="G24" s="362"/>
      <c r="H24" s="362"/>
      <c r="I24" s="363"/>
    </row>
    <row r="25" spans="1:9" ht="12.75">
      <c r="A25" s="365"/>
      <c r="B25" s="348" t="s">
        <v>262</v>
      </c>
      <c r="C25" s="358">
        <f>GİRİŞ!C24</f>
        <v>0</v>
      </c>
      <c r="D25" s="359"/>
      <c r="E25" s="359"/>
      <c r="F25" s="359"/>
      <c r="G25" s="359"/>
      <c r="H25" s="359"/>
      <c r="I25" s="360"/>
    </row>
    <row r="26" spans="1:9" ht="12.75">
      <c r="A26" s="366"/>
      <c r="B26" s="349"/>
      <c r="C26" s="361"/>
      <c r="D26" s="362"/>
      <c r="E26" s="362"/>
      <c r="F26" s="362"/>
      <c r="G26" s="362"/>
      <c r="H26" s="362"/>
      <c r="I26" s="363"/>
    </row>
    <row r="27" spans="1:9" ht="12.75">
      <c r="A27" s="24"/>
      <c r="B27" s="22"/>
      <c r="C27" s="22"/>
      <c r="D27" s="22"/>
      <c r="E27" s="22"/>
      <c r="F27" s="22"/>
      <c r="G27" s="22"/>
      <c r="H27" s="22"/>
      <c r="I27" s="23"/>
    </row>
    <row r="28" spans="1:9" ht="12.75">
      <c r="A28" s="336" t="s">
        <v>64</v>
      </c>
      <c r="B28" s="337"/>
      <c r="C28" s="376" t="s">
        <v>3</v>
      </c>
      <c r="D28" s="376"/>
      <c r="E28" s="342" t="s">
        <v>71</v>
      </c>
      <c r="F28" s="343"/>
      <c r="G28" s="344"/>
      <c r="H28" s="48" t="s">
        <v>72</v>
      </c>
      <c r="I28" s="48"/>
    </row>
    <row r="29" spans="1:9" ht="12.75">
      <c r="A29" s="338"/>
      <c r="B29" s="339"/>
      <c r="C29" s="336" t="s">
        <v>210</v>
      </c>
      <c r="D29" s="337"/>
      <c r="E29" s="336" t="str">
        <f>C29</f>
        <v>………/ …. / 2011</v>
      </c>
      <c r="F29" s="367"/>
      <c r="G29" s="337"/>
      <c r="H29" s="336" t="str">
        <f>E29</f>
        <v>………/ …. / 2011</v>
      </c>
      <c r="I29" s="337"/>
    </row>
    <row r="30" spans="1:9" ht="15" customHeight="1">
      <c r="A30" s="338"/>
      <c r="B30" s="339"/>
      <c r="C30" s="338"/>
      <c r="D30" s="345"/>
      <c r="E30" s="338"/>
      <c r="F30" s="339"/>
      <c r="G30" s="345"/>
      <c r="H30" s="338"/>
      <c r="I30" s="345"/>
    </row>
    <row r="31" spans="1:9" ht="12" customHeight="1">
      <c r="A31" s="338"/>
      <c r="B31" s="339"/>
      <c r="C31" s="350"/>
      <c r="D31" s="351"/>
      <c r="E31" s="350"/>
      <c r="F31" s="374"/>
      <c r="G31" s="351"/>
      <c r="H31" s="350"/>
      <c r="I31" s="351"/>
    </row>
    <row r="32" spans="1:9" ht="16.5" customHeight="1">
      <c r="A32" s="340"/>
      <c r="B32" s="341"/>
      <c r="C32" s="352"/>
      <c r="D32" s="353"/>
      <c r="E32" s="352"/>
      <c r="F32" s="375"/>
      <c r="G32" s="353"/>
      <c r="H32" s="352"/>
      <c r="I32" s="353"/>
    </row>
    <row r="33" spans="1:9" ht="12.75">
      <c r="A33" s="336" t="s">
        <v>63</v>
      </c>
      <c r="B33" s="337"/>
      <c r="C33" s="336">
        <f>GİRİŞ!C26</f>
        <v>0</v>
      </c>
      <c r="D33" s="337"/>
      <c r="E33" s="338">
        <f>GİRİŞ!C28</f>
        <v>0</v>
      </c>
      <c r="F33" s="339"/>
      <c r="G33" s="345"/>
      <c r="H33" s="336">
        <f>GİRİŞ!C30</f>
        <v>0</v>
      </c>
      <c r="I33" s="337"/>
    </row>
    <row r="34" spans="1:9" ht="7.5" customHeight="1">
      <c r="A34" s="340"/>
      <c r="B34" s="346"/>
      <c r="C34" s="340"/>
      <c r="D34" s="346"/>
      <c r="E34" s="340"/>
      <c r="F34" s="341"/>
      <c r="G34" s="346"/>
      <c r="H34" s="340"/>
      <c r="I34" s="346"/>
    </row>
    <row r="35" spans="1:9" ht="12.75">
      <c r="A35" s="336" t="s">
        <v>62</v>
      </c>
      <c r="B35" s="337"/>
      <c r="C35" s="336">
        <f>GİRİŞ!C27</f>
        <v>0</v>
      </c>
      <c r="D35" s="337"/>
      <c r="E35" s="336">
        <f>GİRİŞ!C29</f>
        <v>0</v>
      </c>
      <c r="F35" s="367"/>
      <c r="G35" s="337"/>
      <c r="H35" s="336">
        <f>GİRİŞ!C31</f>
        <v>0</v>
      </c>
      <c r="I35" s="337"/>
    </row>
    <row r="36" spans="1:9" ht="12.75">
      <c r="A36" s="340"/>
      <c r="B36" s="346"/>
      <c r="C36" s="340"/>
      <c r="D36" s="346"/>
      <c r="E36" s="340"/>
      <c r="F36" s="341"/>
      <c r="G36" s="346"/>
      <c r="H36" s="340"/>
      <c r="I36" s="346"/>
    </row>
    <row r="37" spans="1:9" ht="12.75">
      <c r="A37" s="15"/>
      <c r="B37" s="16"/>
      <c r="C37" s="16"/>
      <c r="D37" s="17"/>
      <c r="E37" s="15"/>
      <c r="F37" s="16"/>
      <c r="G37" s="16"/>
      <c r="H37" s="16"/>
      <c r="I37" s="17"/>
    </row>
    <row r="38" spans="1:9" ht="13.5">
      <c r="A38" s="333" t="s">
        <v>69</v>
      </c>
      <c r="B38" s="334"/>
      <c r="C38" s="334"/>
      <c r="D38" s="335"/>
      <c r="E38" s="378" t="s">
        <v>65</v>
      </c>
      <c r="F38" s="379"/>
      <c r="G38" s="379"/>
      <c r="H38" s="379"/>
      <c r="I38" s="380"/>
    </row>
    <row r="39" spans="1:9" ht="15.75">
      <c r="A39" s="18"/>
      <c r="B39" s="19"/>
      <c r="C39" s="19"/>
      <c r="D39" s="20"/>
      <c r="E39" s="377">
        <f>GİRİŞ!C18</f>
        <v>0</v>
      </c>
      <c r="F39" s="331"/>
      <c r="G39" s="331"/>
      <c r="H39" s="331"/>
      <c r="I39" s="332"/>
    </row>
    <row r="40" spans="1:9" ht="12.75">
      <c r="A40" s="18"/>
      <c r="B40" s="19"/>
      <c r="C40" s="19"/>
      <c r="D40" s="20"/>
      <c r="E40" s="382"/>
      <c r="F40" s="321"/>
      <c r="G40" s="321"/>
      <c r="H40" s="321"/>
      <c r="I40" s="347"/>
    </row>
    <row r="41" spans="1:9" ht="12.75">
      <c r="A41" s="18"/>
      <c r="B41" s="19"/>
      <c r="C41" s="19"/>
      <c r="D41" s="20"/>
      <c r="E41" s="320" t="s">
        <v>140</v>
      </c>
      <c r="F41" s="321"/>
      <c r="G41" s="321"/>
      <c r="H41" s="321"/>
      <c r="I41" s="347"/>
    </row>
    <row r="42" spans="1:9" ht="12.75">
      <c r="A42" s="18"/>
      <c r="B42" s="19"/>
      <c r="C42" s="19"/>
      <c r="D42" s="20"/>
      <c r="E42" s="320">
        <f>GİRİŞ!C24</f>
        <v>0</v>
      </c>
      <c r="F42" s="321"/>
      <c r="G42" s="321"/>
      <c r="H42" s="321"/>
      <c r="I42" s="347"/>
    </row>
    <row r="43" spans="1:9" ht="12.75">
      <c r="A43" s="18"/>
      <c r="B43" s="19"/>
      <c r="C43" s="19"/>
      <c r="D43" s="20"/>
      <c r="E43" s="320" t="s">
        <v>176</v>
      </c>
      <c r="F43" s="321"/>
      <c r="G43" s="321"/>
      <c r="H43" s="321"/>
      <c r="I43" s="347"/>
    </row>
    <row r="44" spans="1:9" ht="12.75">
      <c r="A44" s="18"/>
      <c r="B44" s="19"/>
      <c r="C44" s="19"/>
      <c r="D44" s="20"/>
      <c r="E44" s="320">
        <f>GİRİŞ!C35</f>
        <v>0</v>
      </c>
      <c r="F44" s="321"/>
      <c r="G44" s="321"/>
      <c r="H44" s="321"/>
      <c r="I44" s="347"/>
    </row>
    <row r="45" spans="1:9" ht="12.75">
      <c r="A45" s="18"/>
      <c r="B45" s="19"/>
      <c r="C45" s="19"/>
      <c r="D45" s="20"/>
      <c r="E45" s="320"/>
      <c r="F45" s="321"/>
      <c r="G45" s="321"/>
      <c r="H45" s="321"/>
      <c r="I45" s="347"/>
    </row>
    <row r="46" spans="1:9" ht="12.75">
      <c r="A46" s="18"/>
      <c r="B46" s="19"/>
      <c r="C46" s="19"/>
      <c r="D46" s="20"/>
      <c r="E46" s="21"/>
      <c r="F46" s="22"/>
      <c r="G46" s="22"/>
      <c r="H46" s="22"/>
      <c r="I46" s="23"/>
    </row>
    <row r="47" spans="1:9" ht="12.75">
      <c r="A47" s="18"/>
      <c r="B47" s="19"/>
      <c r="C47" s="19"/>
      <c r="D47" s="20"/>
      <c r="E47" s="15"/>
      <c r="F47" s="16"/>
      <c r="G47" s="16"/>
      <c r="H47" s="16"/>
      <c r="I47" s="17"/>
    </row>
    <row r="48" spans="1:9" ht="12.75">
      <c r="A48" s="18"/>
      <c r="B48" s="19"/>
      <c r="C48" s="19"/>
      <c r="D48" s="20"/>
      <c r="F48" s="19"/>
      <c r="G48" s="50" t="s">
        <v>84</v>
      </c>
      <c r="H48" s="50"/>
      <c r="I48" s="20"/>
    </row>
    <row r="49" spans="1:9" ht="12.75">
      <c r="A49" s="18"/>
      <c r="B49" s="19"/>
      <c r="C49" s="19"/>
      <c r="D49" s="20"/>
      <c r="E49" s="14"/>
      <c r="F49" s="19"/>
      <c r="G49" s="50"/>
      <c r="H49" s="50"/>
      <c r="I49" s="20"/>
    </row>
    <row r="50" spans="1:9" ht="12.75">
      <c r="A50" s="14"/>
      <c r="B50" s="11"/>
      <c r="C50" s="11"/>
      <c r="D50" s="27"/>
      <c r="E50" s="14"/>
      <c r="F50" s="11"/>
      <c r="G50" s="381" t="str">
        <f>H29</f>
        <v>………/ …. / 2011</v>
      </c>
      <c r="H50" s="381"/>
      <c r="I50" s="27"/>
    </row>
    <row r="51" spans="1:9" ht="12.75">
      <c r="A51" s="14"/>
      <c r="B51" s="11"/>
      <c r="C51" s="11"/>
      <c r="D51" s="27"/>
      <c r="E51" s="14"/>
      <c r="F51" s="11"/>
      <c r="I51" s="27"/>
    </row>
    <row r="52" spans="1:9" ht="12.75">
      <c r="A52" s="14"/>
      <c r="B52" s="11"/>
      <c r="C52" s="11"/>
      <c r="D52" s="27"/>
      <c r="E52" s="14"/>
      <c r="F52" s="11"/>
      <c r="G52" s="11"/>
      <c r="H52" s="11"/>
      <c r="I52" s="27"/>
    </row>
    <row r="53" spans="1:9" ht="12.75">
      <c r="A53" s="14"/>
      <c r="B53" s="11"/>
      <c r="C53" s="11"/>
      <c r="D53" s="27"/>
      <c r="E53" s="14"/>
      <c r="F53" s="11"/>
      <c r="G53" s="11"/>
      <c r="H53" s="11"/>
      <c r="I53" s="27"/>
    </row>
    <row r="54" spans="1:9" ht="19.5" customHeight="1">
      <c r="A54" s="14"/>
      <c r="B54" s="11"/>
      <c r="C54" s="11"/>
      <c r="D54" s="27"/>
      <c r="E54" s="14" t="s">
        <v>67</v>
      </c>
      <c r="F54" s="11"/>
      <c r="G54" s="11"/>
      <c r="H54" s="11"/>
      <c r="I54" s="27"/>
    </row>
    <row r="55" spans="1:9" ht="19.5" customHeight="1">
      <c r="A55" s="14"/>
      <c r="B55" s="11"/>
      <c r="C55" s="11"/>
      <c r="D55" s="27"/>
      <c r="E55" s="14" t="s">
        <v>66</v>
      </c>
      <c r="F55" s="11"/>
      <c r="G55" s="11"/>
      <c r="H55" s="11"/>
      <c r="I55" s="27"/>
    </row>
    <row r="56" spans="1:9" ht="19.5" customHeight="1">
      <c r="A56" s="28"/>
      <c r="B56" s="13"/>
      <c r="C56" s="13"/>
      <c r="D56" s="29"/>
      <c r="E56" s="28" t="s">
        <v>68</v>
      </c>
      <c r="F56" s="13"/>
      <c r="G56" s="13"/>
      <c r="H56" s="13"/>
      <c r="I56" s="29"/>
    </row>
  </sheetData>
  <sheetProtection/>
  <mergeCells count="45">
    <mergeCell ref="E39:I39"/>
    <mergeCell ref="E38:I38"/>
    <mergeCell ref="G50:H50"/>
    <mergeCell ref="H35:I36"/>
    <mergeCell ref="E41:I41"/>
    <mergeCell ref="E42:I42"/>
    <mergeCell ref="E40:I40"/>
    <mergeCell ref="E44:I44"/>
    <mergeCell ref="E45:I45"/>
    <mergeCell ref="E43:I43"/>
    <mergeCell ref="C20:I21"/>
    <mergeCell ref="C25:I26"/>
    <mergeCell ref="E31:G32"/>
    <mergeCell ref="H31:I32"/>
    <mergeCell ref="C28:D28"/>
    <mergeCell ref="H29:I30"/>
    <mergeCell ref="A18:I18"/>
    <mergeCell ref="B20:B21"/>
    <mergeCell ref="C31:D32"/>
    <mergeCell ref="B25:B26"/>
    <mergeCell ref="C22:I22"/>
    <mergeCell ref="B23:B24"/>
    <mergeCell ref="C23:I24"/>
    <mergeCell ref="A20:A26"/>
    <mergeCell ref="C29:D30"/>
    <mergeCell ref="E29:G30"/>
    <mergeCell ref="A38:D38"/>
    <mergeCell ref="A28:B32"/>
    <mergeCell ref="E28:G28"/>
    <mergeCell ref="E33:G34"/>
    <mergeCell ref="H33:I34"/>
    <mergeCell ref="A35:B36"/>
    <mergeCell ref="C35:D36"/>
    <mergeCell ref="E35:G36"/>
    <mergeCell ref="A33:B34"/>
    <mergeCell ref="C33:D34"/>
    <mergeCell ref="A2:D2"/>
    <mergeCell ref="A3:D3"/>
    <mergeCell ref="A4:D4"/>
    <mergeCell ref="A5:D5"/>
    <mergeCell ref="E17:H17"/>
    <mergeCell ref="C12:D12"/>
    <mergeCell ref="A9:I9"/>
    <mergeCell ref="A8:I8"/>
    <mergeCell ref="A10:I10"/>
  </mergeCells>
  <printOptions horizontalCentered="1"/>
  <pageMargins left="0.8087007874015748" right="0.3937007874015748" top="0.5905511811023623" bottom="0.3937007874015748" header="0.31496062992125984" footer="0.5118110236220472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41"/>
  <sheetViews>
    <sheetView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3" width="5.375" style="72" customWidth="1"/>
    <col min="4" max="4" width="6.125" style="72" customWidth="1"/>
    <col min="5" max="5" width="6.75390625" style="72" customWidth="1"/>
    <col min="6" max="6" width="3.75390625" style="72" customWidth="1"/>
    <col min="7" max="7" width="6.25390625" style="72" customWidth="1"/>
    <col min="8" max="8" width="4.875" style="72" customWidth="1"/>
    <col min="9" max="9" width="5.375" style="72" customWidth="1"/>
    <col min="10" max="10" width="7.25390625" style="72" customWidth="1"/>
    <col min="11" max="11" width="5.375" style="72" customWidth="1"/>
    <col min="12" max="12" width="8.125" style="72" customWidth="1"/>
    <col min="13" max="13" width="3.625" style="73" customWidth="1"/>
    <col min="14" max="15" width="5.375" style="73" customWidth="1"/>
    <col min="16" max="16" width="9.625" style="73" customWidth="1"/>
    <col min="17" max="19" width="5.375" style="72" customWidth="1"/>
    <col min="20" max="16384" width="9.125" style="72" customWidth="1"/>
  </cols>
  <sheetData>
    <row r="1" spans="1:7" ht="12.75">
      <c r="A1" s="383" t="s">
        <v>237</v>
      </c>
      <c r="B1" s="383"/>
      <c r="C1" s="383"/>
      <c r="D1" s="383"/>
      <c r="E1" s="383"/>
      <c r="F1" s="383"/>
      <c r="G1" s="383"/>
    </row>
    <row r="2" spans="1:7" ht="12.75">
      <c r="A2" s="383" t="s">
        <v>278</v>
      </c>
      <c r="B2" s="383"/>
      <c r="C2" s="383"/>
      <c r="D2" s="383"/>
      <c r="E2" s="383"/>
      <c r="F2" s="383"/>
      <c r="G2" s="383"/>
    </row>
    <row r="3" spans="1:16" ht="12.75">
      <c r="A3" s="384" t="s">
        <v>85</v>
      </c>
      <c r="B3" s="384"/>
      <c r="C3" s="384"/>
      <c r="D3" s="384"/>
      <c r="E3" s="384"/>
      <c r="F3" s="384"/>
      <c r="G3" s="384"/>
      <c r="H3" s="74"/>
      <c r="I3" s="74"/>
      <c r="J3" s="74"/>
      <c r="K3" s="74"/>
      <c r="L3" s="74"/>
      <c r="M3" s="75"/>
      <c r="N3" s="75"/>
      <c r="O3" s="75"/>
      <c r="P3" s="75"/>
    </row>
    <row r="4" spans="1:16" ht="13.5" thickBot="1">
      <c r="A4" s="385" t="str">
        <f>CONCATENATE(GİRİŞ!C8,". Bölge Müdürlüğü")</f>
        <v>. Bölge Müdürlüğü</v>
      </c>
      <c r="B4" s="385"/>
      <c r="C4" s="385"/>
      <c r="D4" s="385"/>
      <c r="E4" s="385"/>
      <c r="F4" s="385"/>
      <c r="G4" s="385"/>
      <c r="H4" s="74"/>
      <c r="I4" s="74"/>
      <c r="J4" s="74"/>
      <c r="K4" s="74"/>
      <c r="L4" s="74"/>
      <c r="M4" s="75"/>
      <c r="N4" s="395" t="s">
        <v>203</v>
      </c>
      <c r="O4" s="395"/>
      <c r="P4" s="395"/>
    </row>
    <row r="5" spans="1:16" ht="18.75" customHeight="1">
      <c r="A5" s="392" t="s">
        <v>122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4"/>
    </row>
    <row r="6" spans="1:16" ht="42" customHeight="1">
      <c r="A6" s="398" t="str">
        <f>CONCATENATE(GİRİŞ!C4," ",GİRİŞ!C5)</f>
        <v> </v>
      </c>
      <c r="B6" s="399"/>
      <c r="C6" s="399"/>
      <c r="D6" s="399"/>
      <c r="E6" s="400"/>
      <c r="F6" s="400"/>
      <c r="G6" s="400"/>
      <c r="H6" s="400"/>
      <c r="I6" s="400"/>
      <c r="J6" s="400"/>
      <c r="K6" s="400"/>
      <c r="L6" s="401"/>
      <c r="M6" s="396" t="s">
        <v>164</v>
      </c>
      <c r="N6" s="397"/>
      <c r="O6" s="397"/>
      <c r="P6" s="121">
        <f>GİRİŞ!C9</f>
        <v>0</v>
      </c>
    </row>
    <row r="7" spans="1:16" ht="18.75" customHeight="1">
      <c r="A7" s="390">
        <f>GİRİŞ!C19</f>
        <v>0</v>
      </c>
      <c r="B7" s="391"/>
      <c r="C7" s="391"/>
      <c r="D7" s="391"/>
      <c r="E7" s="388" t="s">
        <v>162</v>
      </c>
      <c r="F7" s="388"/>
      <c r="G7" s="388"/>
      <c r="H7" s="388"/>
      <c r="I7" s="388"/>
      <c r="J7" s="388"/>
      <c r="K7" s="388"/>
      <c r="L7" s="389"/>
      <c r="M7" s="76"/>
      <c r="N7" s="76"/>
      <c r="O7" s="76"/>
      <c r="P7" s="77"/>
    </row>
    <row r="8" spans="1:16" ht="18.75" customHeight="1">
      <c r="A8" s="261" t="s">
        <v>109</v>
      </c>
      <c r="B8" s="413" t="s">
        <v>123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08">
        <f>icmal!G9</f>
        <v>0</v>
      </c>
      <c r="N8" s="409"/>
      <c r="O8" s="409"/>
      <c r="P8" s="410"/>
    </row>
    <row r="9" spans="1:16" ht="18.75" customHeight="1">
      <c r="A9" s="261" t="s">
        <v>110</v>
      </c>
      <c r="B9" s="413" t="s">
        <v>124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08">
        <v>0</v>
      </c>
      <c r="N9" s="409"/>
      <c r="O9" s="409"/>
      <c r="P9" s="410"/>
    </row>
    <row r="10" spans="1:16" ht="18.75" customHeight="1" thickBot="1">
      <c r="A10" s="262" t="s">
        <v>111</v>
      </c>
      <c r="B10" s="414" t="s">
        <v>125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1">
        <f>M8+M9</f>
        <v>0</v>
      </c>
      <c r="N10" s="411"/>
      <c r="O10" s="411"/>
      <c r="P10" s="412"/>
    </row>
    <row r="11" spans="1:16" ht="6" customHeight="1" thickBot="1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7"/>
    </row>
    <row r="12" spans="1:16" ht="18.75" customHeight="1">
      <c r="A12" s="263" t="s">
        <v>112</v>
      </c>
      <c r="B12" s="387" t="s">
        <v>126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422">
        <f>GİRİŞ!C21</f>
        <v>0</v>
      </c>
      <c r="N12" s="422"/>
      <c r="O12" s="422"/>
      <c r="P12" s="423"/>
    </row>
    <row r="13" spans="1:16" ht="18.75" customHeight="1">
      <c r="A13" s="261" t="s">
        <v>113</v>
      </c>
      <c r="B13" s="413" t="s">
        <v>127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5">
        <f>M10-M12</f>
        <v>0</v>
      </c>
      <c r="N13" s="415"/>
      <c r="O13" s="415"/>
      <c r="P13" s="416"/>
    </row>
    <row r="14" spans="1:16" ht="18.75" customHeight="1">
      <c r="A14" s="261" t="s">
        <v>114</v>
      </c>
      <c r="B14" s="413" t="s">
        <v>263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5">
        <f>M13*18/100</f>
        <v>0</v>
      </c>
      <c r="N14" s="415"/>
      <c r="O14" s="415"/>
      <c r="P14" s="416"/>
    </row>
    <row r="15" spans="1:16" ht="18.75" customHeight="1">
      <c r="A15" s="261" t="s">
        <v>115</v>
      </c>
      <c r="B15" s="413" t="s">
        <v>128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5">
        <f>M13+M14</f>
        <v>0</v>
      </c>
      <c r="N15" s="415"/>
      <c r="O15" s="415"/>
      <c r="P15" s="416"/>
    </row>
    <row r="16" spans="1:16" ht="18.75" customHeight="1">
      <c r="A16" s="427"/>
      <c r="B16" s="428" t="s">
        <v>129</v>
      </c>
      <c r="C16" s="413" t="s">
        <v>130</v>
      </c>
      <c r="D16" s="413"/>
      <c r="E16" s="413"/>
      <c r="F16" s="413"/>
      <c r="G16" s="413"/>
      <c r="H16" s="413"/>
      <c r="I16" s="413"/>
      <c r="J16" s="413"/>
      <c r="K16" s="413"/>
      <c r="L16" s="413"/>
      <c r="M16" s="420"/>
      <c r="N16" s="420"/>
      <c r="O16" s="420"/>
      <c r="P16" s="421"/>
    </row>
    <row r="17" spans="1:16" ht="18.75" customHeight="1">
      <c r="A17" s="427"/>
      <c r="B17" s="429"/>
      <c r="C17" s="413" t="s">
        <v>131</v>
      </c>
      <c r="D17" s="413"/>
      <c r="E17" s="413"/>
      <c r="F17" s="413"/>
      <c r="G17" s="413"/>
      <c r="H17" s="413"/>
      <c r="I17" s="413"/>
      <c r="J17" s="413"/>
      <c r="K17" s="413"/>
      <c r="L17" s="413"/>
      <c r="M17" s="420"/>
      <c r="N17" s="420"/>
      <c r="O17" s="420"/>
      <c r="P17" s="421"/>
    </row>
    <row r="18" spans="1:16" ht="18.75" customHeight="1">
      <c r="A18" s="427"/>
      <c r="B18" s="429"/>
      <c r="C18" s="431" t="s">
        <v>172</v>
      </c>
      <c r="D18" s="413"/>
      <c r="E18" s="413"/>
      <c r="F18" s="413"/>
      <c r="G18" s="413"/>
      <c r="H18" s="413"/>
      <c r="I18" s="413"/>
      <c r="J18" s="413"/>
      <c r="K18" s="413"/>
      <c r="L18" s="413"/>
      <c r="M18" s="415">
        <f>M14/2</f>
        <v>0</v>
      </c>
      <c r="N18" s="415"/>
      <c r="O18" s="415"/>
      <c r="P18" s="416"/>
    </row>
    <row r="19" spans="1:16" ht="18.75" customHeight="1">
      <c r="A19" s="427"/>
      <c r="B19" s="429"/>
      <c r="C19" s="413" t="s">
        <v>132</v>
      </c>
      <c r="D19" s="413"/>
      <c r="E19" s="413"/>
      <c r="F19" s="413"/>
      <c r="G19" s="413"/>
      <c r="H19" s="413"/>
      <c r="I19" s="413"/>
      <c r="J19" s="413"/>
      <c r="K19" s="413"/>
      <c r="L19" s="413"/>
      <c r="M19" s="417"/>
      <c r="N19" s="418"/>
      <c r="O19" s="418"/>
      <c r="P19" s="419"/>
    </row>
    <row r="20" spans="1:16" ht="18.75" customHeight="1">
      <c r="A20" s="427"/>
      <c r="B20" s="429"/>
      <c r="C20" s="413" t="s">
        <v>133</v>
      </c>
      <c r="D20" s="413"/>
      <c r="E20" s="413"/>
      <c r="F20" s="413"/>
      <c r="G20" s="413"/>
      <c r="H20" s="413"/>
      <c r="I20" s="413"/>
      <c r="J20" s="413"/>
      <c r="K20" s="413"/>
      <c r="L20" s="413"/>
      <c r="M20" s="424"/>
      <c r="N20" s="425"/>
      <c r="O20" s="425"/>
      <c r="P20" s="426"/>
    </row>
    <row r="21" spans="1:16" ht="18.75" customHeight="1">
      <c r="A21" s="427"/>
      <c r="B21" s="429"/>
      <c r="C21" s="413" t="s">
        <v>134</v>
      </c>
      <c r="D21" s="413"/>
      <c r="E21" s="413"/>
      <c r="F21" s="413"/>
      <c r="G21" s="413"/>
      <c r="H21" s="413"/>
      <c r="I21" s="413"/>
      <c r="J21" s="413"/>
      <c r="K21" s="413"/>
      <c r="L21" s="413"/>
      <c r="M21" s="415">
        <f>GİRİŞ!C23</f>
        <v>0</v>
      </c>
      <c r="N21" s="415"/>
      <c r="O21" s="415"/>
      <c r="P21" s="416"/>
    </row>
    <row r="22" spans="1:16" ht="18.75" customHeight="1">
      <c r="A22" s="427"/>
      <c r="B22" s="429"/>
      <c r="C22" s="413" t="s">
        <v>135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7"/>
      <c r="N22" s="418"/>
      <c r="O22" s="418"/>
      <c r="P22" s="419"/>
    </row>
    <row r="23" spans="1:16" ht="18.75" customHeight="1">
      <c r="A23" s="427"/>
      <c r="B23" s="429"/>
      <c r="C23" s="413" t="s">
        <v>136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7"/>
      <c r="N23" s="418"/>
      <c r="O23" s="418"/>
      <c r="P23" s="419"/>
    </row>
    <row r="24" spans="1:16" ht="18.75" customHeight="1">
      <c r="A24" s="427"/>
      <c r="B24" s="429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5"/>
      <c r="N24" s="415"/>
      <c r="O24" s="415"/>
      <c r="P24" s="416"/>
    </row>
    <row r="25" spans="1:16" ht="18.75" customHeight="1">
      <c r="A25" s="427"/>
      <c r="B25" s="430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5"/>
      <c r="N25" s="415"/>
      <c r="O25" s="415"/>
      <c r="P25" s="416"/>
    </row>
    <row r="26" spans="1:16" ht="18.75" customHeight="1">
      <c r="A26" s="261" t="s">
        <v>116</v>
      </c>
      <c r="B26" s="413" t="s">
        <v>137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5">
        <f>SUM(M16:P25)</f>
        <v>0</v>
      </c>
      <c r="N26" s="415"/>
      <c r="O26" s="415"/>
      <c r="P26" s="416"/>
    </row>
    <row r="27" spans="1:16" ht="18.75" customHeight="1" thickBot="1">
      <c r="A27" s="89"/>
      <c r="B27" s="414" t="s">
        <v>138</v>
      </c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1">
        <f>M15-M26</f>
        <v>0</v>
      </c>
      <c r="N27" s="411"/>
      <c r="O27" s="411"/>
      <c r="P27" s="412"/>
    </row>
    <row r="28" spans="1:16" ht="13.5" thickBot="1">
      <c r="A28" s="441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3"/>
    </row>
    <row r="29" spans="1:16" ht="17.25" customHeight="1">
      <c r="A29" s="104"/>
      <c r="B29" s="105"/>
      <c r="C29" s="105"/>
      <c r="D29" s="105"/>
      <c r="E29" s="457" t="s">
        <v>117</v>
      </c>
      <c r="F29" s="458"/>
      <c r="G29" s="458"/>
      <c r="H29" s="458"/>
      <c r="I29" s="458"/>
      <c r="J29" s="458"/>
      <c r="K29" s="458"/>
      <c r="L29" s="459"/>
      <c r="M29" s="438" t="s">
        <v>139</v>
      </c>
      <c r="N29" s="439"/>
      <c r="O29" s="439"/>
      <c r="P29" s="440"/>
    </row>
    <row r="30" spans="1:16" ht="17.25" customHeight="1">
      <c r="A30" s="78"/>
      <c r="B30" s="79"/>
      <c r="C30" s="79"/>
      <c r="D30" s="79"/>
      <c r="E30" s="435" t="s">
        <v>202</v>
      </c>
      <c r="F30" s="436"/>
      <c r="G30" s="436"/>
      <c r="H30" s="436"/>
      <c r="I30" s="435" t="str">
        <f>E30</f>
        <v>……/ ... / 2011</v>
      </c>
      <c r="J30" s="436"/>
      <c r="K30" s="436"/>
      <c r="L30" s="436"/>
      <c r="M30" s="435" t="str">
        <f>I30</f>
        <v>……/ ... / 2011</v>
      </c>
      <c r="N30" s="436"/>
      <c r="O30" s="436"/>
      <c r="P30" s="437"/>
    </row>
    <row r="31" spans="1:16" ht="17.25" customHeight="1">
      <c r="A31" s="402" t="s">
        <v>140</v>
      </c>
      <c r="B31" s="403"/>
      <c r="C31" s="403"/>
      <c r="D31" s="404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7"/>
    </row>
    <row r="32" spans="1:16" ht="17.25" customHeight="1">
      <c r="A32" s="78"/>
      <c r="B32" s="386">
        <f>GİRİŞ!C18</f>
        <v>0</v>
      </c>
      <c r="C32" s="383"/>
      <c r="D32" s="79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</row>
    <row r="33" spans="1:16" ht="17.25" customHeight="1">
      <c r="A33" s="78"/>
      <c r="B33" s="79"/>
      <c r="C33" s="79"/>
      <c r="D33" s="79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7"/>
    </row>
    <row r="34" spans="1:16" ht="45.75" customHeight="1">
      <c r="A34" s="466">
        <f>GİRİŞ!C24</f>
        <v>0</v>
      </c>
      <c r="B34" s="445"/>
      <c r="C34" s="445"/>
      <c r="D34" s="446"/>
      <c r="E34" s="436">
        <f>GİRİŞ!C26</f>
        <v>0</v>
      </c>
      <c r="F34" s="436"/>
      <c r="G34" s="436"/>
      <c r="H34" s="436"/>
      <c r="I34" s="436">
        <f>GİRİŞ!C28</f>
        <v>0</v>
      </c>
      <c r="J34" s="436"/>
      <c r="K34" s="436"/>
      <c r="L34" s="460"/>
      <c r="M34" s="451">
        <f>GİRİŞ!C30</f>
        <v>0</v>
      </c>
      <c r="N34" s="452"/>
      <c r="O34" s="452"/>
      <c r="P34" s="453"/>
    </row>
    <row r="35" spans="1:16" ht="17.25" customHeight="1">
      <c r="A35" s="467">
        <f>GİRİŞ!C35</f>
        <v>0</v>
      </c>
      <c r="B35" s="468"/>
      <c r="C35" s="468"/>
      <c r="D35" s="468"/>
      <c r="E35" s="432">
        <f>GİRİŞ!C27</f>
        <v>0</v>
      </c>
      <c r="F35" s="433"/>
      <c r="G35" s="433"/>
      <c r="H35" s="434"/>
      <c r="I35" s="432">
        <f>GİRİŞ!C29</f>
        <v>0</v>
      </c>
      <c r="J35" s="433"/>
      <c r="K35" s="433"/>
      <c r="L35" s="434"/>
      <c r="M35" s="454">
        <f>GİRİŞ!C31</f>
        <v>0</v>
      </c>
      <c r="N35" s="455"/>
      <c r="O35" s="455"/>
      <c r="P35" s="456"/>
    </row>
    <row r="36" spans="1:16" ht="8.25" customHeight="1">
      <c r="A36" s="78"/>
      <c r="B36" s="79"/>
      <c r="C36" s="79"/>
      <c r="D36" s="79"/>
      <c r="E36" s="102"/>
      <c r="F36" s="99"/>
      <c r="G36" s="99"/>
      <c r="H36" s="99"/>
      <c r="I36" s="99"/>
      <c r="J36" s="99"/>
      <c r="K36" s="99"/>
      <c r="L36" s="99"/>
      <c r="M36" s="100"/>
      <c r="N36" s="80"/>
      <c r="O36" s="80"/>
      <c r="P36" s="106"/>
    </row>
    <row r="37" spans="1:16" ht="22.5" customHeight="1">
      <c r="A37" s="467"/>
      <c r="B37" s="468"/>
      <c r="C37" s="468"/>
      <c r="D37" s="468"/>
      <c r="E37" s="84"/>
      <c r="F37" s="85"/>
      <c r="G37" s="85"/>
      <c r="H37" s="86"/>
      <c r="I37" s="84"/>
      <c r="J37" s="85"/>
      <c r="K37" s="85"/>
      <c r="L37" s="86"/>
      <c r="M37" s="448" t="s">
        <v>144</v>
      </c>
      <c r="N37" s="449"/>
      <c r="O37" s="449"/>
      <c r="P37" s="450"/>
    </row>
    <row r="38" spans="1:16" ht="22.5" customHeight="1">
      <c r="A38" s="78"/>
      <c r="B38" s="79"/>
      <c r="C38" s="79"/>
      <c r="D38" s="79"/>
      <c r="E38" s="87"/>
      <c r="F38" s="79"/>
      <c r="G38" s="79"/>
      <c r="H38" s="88"/>
      <c r="I38" s="87"/>
      <c r="J38" s="79"/>
      <c r="K38" s="79"/>
      <c r="L38" s="88"/>
      <c r="M38" s="103"/>
      <c r="N38" s="81"/>
      <c r="O38" s="81"/>
      <c r="P38" s="107"/>
    </row>
    <row r="39" spans="1:16" ht="22.5" customHeight="1">
      <c r="A39" s="78"/>
      <c r="B39" s="79"/>
      <c r="C39" s="79"/>
      <c r="D39" s="79"/>
      <c r="E39" s="444" t="str">
        <f>E30</f>
        <v>……/ ... / 2011</v>
      </c>
      <c r="F39" s="445"/>
      <c r="G39" s="445"/>
      <c r="H39" s="446"/>
      <c r="I39" s="444" t="str">
        <f>M30</f>
        <v>……/ ... / 2011</v>
      </c>
      <c r="J39" s="445"/>
      <c r="K39" s="445"/>
      <c r="L39" s="446"/>
      <c r="M39" s="444" t="str">
        <f>M30</f>
        <v>……/ ... / 2011</v>
      </c>
      <c r="N39" s="445"/>
      <c r="O39" s="445"/>
      <c r="P39" s="447"/>
    </row>
    <row r="40" spans="1:16" ht="22.5" customHeight="1">
      <c r="A40" s="78"/>
      <c r="B40" s="79"/>
      <c r="C40" s="79"/>
      <c r="D40" s="79"/>
      <c r="E40" s="87"/>
      <c r="F40" s="79"/>
      <c r="G40" s="79"/>
      <c r="H40" s="88"/>
      <c r="I40" s="87"/>
      <c r="J40" s="79"/>
      <c r="K40" s="79"/>
      <c r="L40" s="88"/>
      <c r="M40" s="87"/>
      <c r="N40" s="101"/>
      <c r="O40" s="101"/>
      <c r="P40" s="108"/>
    </row>
    <row r="41" spans="1:16" ht="22.5" customHeight="1" thickBot="1">
      <c r="A41" s="82"/>
      <c r="B41" s="83"/>
      <c r="C41" s="83"/>
      <c r="D41" s="83"/>
      <c r="E41" s="461" t="str">
        <f>CONCATENATE(GİRİŞ!C32," Şube Md. Yrd.")</f>
        <v> Şube Md. Yrd.</v>
      </c>
      <c r="F41" s="385"/>
      <c r="G41" s="385"/>
      <c r="H41" s="462"/>
      <c r="I41" s="461" t="str">
        <f>CONCATENATE(GİRİŞ!C32," Şube Müdürü")</f>
        <v> Şube Müdürü</v>
      </c>
      <c r="J41" s="385"/>
      <c r="K41" s="385"/>
      <c r="L41" s="462"/>
      <c r="M41" s="463" t="s">
        <v>211</v>
      </c>
      <c r="N41" s="464"/>
      <c r="O41" s="464"/>
      <c r="P41" s="465"/>
    </row>
  </sheetData>
  <sheetProtection/>
  <mergeCells count="75">
    <mergeCell ref="E41:H41"/>
    <mergeCell ref="I41:L41"/>
    <mergeCell ref="M41:P41"/>
    <mergeCell ref="A34:D34"/>
    <mergeCell ref="A37:D37"/>
    <mergeCell ref="A35:D35"/>
    <mergeCell ref="E39:H39"/>
    <mergeCell ref="I39:L39"/>
    <mergeCell ref="M39:P39"/>
    <mergeCell ref="M37:P37"/>
    <mergeCell ref="M34:P34"/>
    <mergeCell ref="M35:P35"/>
    <mergeCell ref="E29:L29"/>
    <mergeCell ref="E30:H33"/>
    <mergeCell ref="I30:L33"/>
    <mergeCell ref="I34:L34"/>
    <mergeCell ref="E34:H34"/>
    <mergeCell ref="I35:L35"/>
    <mergeCell ref="E35:H35"/>
    <mergeCell ref="M30:P33"/>
    <mergeCell ref="M27:P27"/>
    <mergeCell ref="M24:P24"/>
    <mergeCell ref="M18:P18"/>
    <mergeCell ref="M29:P29"/>
    <mergeCell ref="A28:P28"/>
    <mergeCell ref="C25:L25"/>
    <mergeCell ref="B26:L26"/>
    <mergeCell ref="B27:L27"/>
    <mergeCell ref="A16:A25"/>
    <mergeCell ref="B16:B25"/>
    <mergeCell ref="C21:L21"/>
    <mergeCell ref="C22:L22"/>
    <mergeCell ref="C23:L23"/>
    <mergeCell ref="C18:L18"/>
    <mergeCell ref="C19:L19"/>
    <mergeCell ref="M22:P22"/>
    <mergeCell ref="M25:P25"/>
    <mergeCell ref="M26:P26"/>
    <mergeCell ref="C24:L24"/>
    <mergeCell ref="M12:P12"/>
    <mergeCell ref="M13:P13"/>
    <mergeCell ref="M14:P14"/>
    <mergeCell ref="M15:P15"/>
    <mergeCell ref="M23:P23"/>
    <mergeCell ref="M20:P20"/>
    <mergeCell ref="M21:P21"/>
    <mergeCell ref="M19:P19"/>
    <mergeCell ref="M16:P16"/>
    <mergeCell ref="M17:P17"/>
    <mergeCell ref="B13:L13"/>
    <mergeCell ref="B14:L14"/>
    <mergeCell ref="B15:L15"/>
    <mergeCell ref="C20:L20"/>
    <mergeCell ref="C16:L16"/>
    <mergeCell ref="C17:L17"/>
    <mergeCell ref="M6:O6"/>
    <mergeCell ref="A6:L6"/>
    <mergeCell ref="A31:D31"/>
    <mergeCell ref="A11:P11"/>
    <mergeCell ref="M8:P8"/>
    <mergeCell ref="M9:P9"/>
    <mergeCell ref="M10:P10"/>
    <mergeCell ref="B8:L8"/>
    <mergeCell ref="B9:L9"/>
    <mergeCell ref="B10:L10"/>
    <mergeCell ref="A1:G1"/>
    <mergeCell ref="A2:G2"/>
    <mergeCell ref="A3:G3"/>
    <mergeCell ref="A4:G4"/>
    <mergeCell ref="B32:C32"/>
    <mergeCell ref="B12:L12"/>
    <mergeCell ref="E7:L7"/>
    <mergeCell ref="A7:D7"/>
    <mergeCell ref="A5:P5"/>
    <mergeCell ref="N4:P4"/>
  </mergeCells>
  <printOptions/>
  <pageMargins left="0.75" right="0.25" top="0.5" bottom="0.5" header="0.5" footer="0.5"/>
  <pageSetup horizontalDpi="600" verticalDpi="600" orientation="portrait" paperSize="9" r:id="rId1"/>
  <ignoredErrors>
    <ignoredError sqref="I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7.00390625" style="58" customWidth="1"/>
    <col min="2" max="2" width="22.625" style="58" customWidth="1"/>
    <col min="3" max="3" width="16.375" style="71" customWidth="1"/>
    <col min="4" max="4" width="12.75390625" style="71" customWidth="1"/>
    <col min="5" max="5" width="9.125" style="71" customWidth="1"/>
    <col min="6" max="6" width="7.125" style="71" customWidth="1"/>
    <col min="7" max="7" width="11.375" style="71" customWidth="1"/>
    <col min="8" max="8" width="7.875" style="71" customWidth="1"/>
    <col min="9" max="9" width="2.25390625" style="58" customWidth="1"/>
    <col min="10" max="16384" width="9.125" style="58" customWidth="1"/>
  </cols>
  <sheetData>
    <row r="1" spans="1:3" ht="12.75">
      <c r="A1" s="469" t="s">
        <v>237</v>
      </c>
      <c r="B1" s="469"/>
      <c r="C1" s="469"/>
    </row>
    <row r="2" spans="1:3" ht="12.75">
      <c r="A2" s="469" t="s">
        <v>278</v>
      </c>
      <c r="B2" s="469"/>
      <c r="C2" s="469"/>
    </row>
    <row r="3" spans="1:8" ht="12.75">
      <c r="A3" s="470" t="s">
        <v>238</v>
      </c>
      <c r="B3" s="470"/>
      <c r="C3" s="470"/>
      <c r="D3" s="57"/>
      <c r="E3" s="56"/>
      <c r="F3" s="57"/>
      <c r="G3" s="56"/>
      <c r="H3" s="57"/>
    </row>
    <row r="4" spans="1:8" ht="12.75">
      <c r="A4" s="470" t="str">
        <f>CONCATENATE(GİRİŞ!C8,". Bölge Müdürlüğü")</f>
        <v>. Bölge Müdürlüğü</v>
      </c>
      <c r="B4" s="470"/>
      <c r="C4" s="470"/>
      <c r="D4" s="57"/>
      <c r="E4" s="56"/>
      <c r="F4" s="57"/>
      <c r="G4" s="56"/>
      <c r="H4" s="57"/>
    </row>
    <row r="5" spans="1:8" ht="26.25" customHeight="1" thickBot="1">
      <c r="A5" s="515" t="s">
        <v>118</v>
      </c>
      <c r="B5" s="515"/>
      <c r="C5" s="515"/>
      <c r="D5" s="515"/>
      <c r="E5" s="515"/>
      <c r="F5" s="515"/>
      <c r="G5" s="515"/>
      <c r="H5" s="515"/>
    </row>
    <row r="6" spans="1:8" ht="27" customHeight="1">
      <c r="A6" s="494" t="s">
        <v>141</v>
      </c>
      <c r="B6" s="496" t="str">
        <f>CONCATENATE(GİRİŞ!C4," ",GİRİŞ!C5)</f>
        <v> </v>
      </c>
      <c r="C6" s="496"/>
      <c r="D6" s="496"/>
      <c r="E6" s="496"/>
      <c r="F6" s="497"/>
      <c r="G6" s="129" t="s">
        <v>171</v>
      </c>
      <c r="H6" s="130">
        <v>5</v>
      </c>
    </row>
    <row r="7" spans="1:8" ht="24.75" customHeight="1">
      <c r="A7" s="495"/>
      <c r="B7" s="498"/>
      <c r="C7" s="498"/>
      <c r="D7" s="498"/>
      <c r="E7" s="498"/>
      <c r="F7" s="499"/>
      <c r="G7" s="131" t="s">
        <v>170</v>
      </c>
      <c r="H7" s="132">
        <f>GİRİŞ!C9</f>
        <v>0</v>
      </c>
    </row>
    <row r="8" spans="1:8" ht="33.75" customHeight="1" thickBot="1">
      <c r="A8" s="264" t="s">
        <v>86</v>
      </c>
      <c r="B8" s="506" t="s">
        <v>119</v>
      </c>
      <c r="C8" s="507"/>
      <c r="D8" s="265" t="s">
        <v>264</v>
      </c>
      <c r="E8" s="500" t="s">
        <v>265</v>
      </c>
      <c r="F8" s="510"/>
      <c r="G8" s="500" t="s">
        <v>266</v>
      </c>
      <c r="H8" s="501"/>
    </row>
    <row r="9" spans="1:8" ht="45" customHeight="1">
      <c r="A9" s="266">
        <v>1</v>
      </c>
      <c r="B9" s="508">
        <f>GİRİŞ!C5</f>
        <v>0</v>
      </c>
      <c r="C9" s="509"/>
      <c r="D9" s="139">
        <f>'YAP. İŞLER'!G15</f>
        <v>0</v>
      </c>
      <c r="E9" s="502">
        <v>0</v>
      </c>
      <c r="F9" s="503"/>
      <c r="G9" s="504">
        <f>D9+E9</f>
        <v>0</v>
      </c>
      <c r="H9" s="505"/>
    </row>
    <row r="10" spans="1:8" ht="45" customHeight="1">
      <c r="A10" s="169"/>
      <c r="B10" s="513"/>
      <c r="C10" s="514"/>
      <c r="D10" s="159"/>
      <c r="E10" s="519"/>
      <c r="F10" s="520"/>
      <c r="G10" s="523"/>
      <c r="H10" s="524"/>
    </row>
    <row r="11" spans="1:8" ht="45" customHeight="1">
      <c r="A11" s="169"/>
      <c r="B11" s="513"/>
      <c r="C11" s="514"/>
      <c r="D11" s="159"/>
      <c r="E11" s="519"/>
      <c r="F11" s="520"/>
      <c r="G11" s="523"/>
      <c r="H11" s="524"/>
    </row>
    <row r="12" spans="1:8" ht="45" customHeight="1">
      <c r="A12" s="169"/>
      <c r="B12" s="513"/>
      <c r="C12" s="514"/>
      <c r="D12" s="159"/>
      <c r="E12" s="519"/>
      <c r="F12" s="520"/>
      <c r="G12" s="523"/>
      <c r="H12" s="524"/>
    </row>
    <row r="13" spans="1:8" ht="45" customHeight="1">
      <c r="A13" s="158"/>
      <c r="B13" s="513"/>
      <c r="C13" s="514"/>
      <c r="D13" s="159"/>
      <c r="E13" s="519"/>
      <c r="F13" s="520"/>
      <c r="G13" s="523"/>
      <c r="H13" s="524"/>
    </row>
    <row r="14" spans="1:8" ht="42" customHeight="1" thickBot="1">
      <c r="A14" s="160"/>
      <c r="B14" s="161"/>
      <c r="C14" s="162"/>
      <c r="D14" s="163"/>
      <c r="E14" s="521"/>
      <c r="F14" s="522"/>
      <c r="G14" s="511"/>
      <c r="H14" s="512"/>
    </row>
    <row r="15" spans="1:8" ht="18" customHeight="1" thickBot="1">
      <c r="A15" s="59" t="s">
        <v>109</v>
      </c>
      <c r="B15" s="486" t="s">
        <v>0</v>
      </c>
      <c r="C15" s="487"/>
      <c r="D15" s="133">
        <f>SUM(D9:E11)</f>
        <v>0</v>
      </c>
      <c r="E15" s="481"/>
      <c r="F15" s="488"/>
      <c r="G15" s="481">
        <f>SUM(G9:H11)</f>
        <v>0</v>
      </c>
      <c r="H15" s="482"/>
    </row>
    <row r="16" spans="1:8" ht="18" customHeight="1" thickBot="1">
      <c r="A16" s="516"/>
      <c r="B16" s="517"/>
      <c r="C16" s="517"/>
      <c r="D16" s="517"/>
      <c r="E16" s="517"/>
      <c r="F16" s="517"/>
      <c r="G16" s="517"/>
      <c r="H16" s="518"/>
    </row>
    <row r="17" spans="1:8" ht="18" customHeight="1">
      <c r="A17" s="62"/>
      <c r="B17" s="483" t="s">
        <v>269</v>
      </c>
      <c r="C17" s="484"/>
      <c r="D17" s="484"/>
      <c r="E17" s="484"/>
      <c r="F17" s="484"/>
      <c r="G17" s="484"/>
      <c r="H17" s="485"/>
    </row>
    <row r="18" spans="1:8" ht="18" customHeight="1">
      <c r="A18" s="63"/>
      <c r="B18" s="489" t="s">
        <v>267</v>
      </c>
      <c r="C18" s="490"/>
      <c r="D18" s="490"/>
      <c r="E18" s="490"/>
      <c r="F18" s="491"/>
      <c r="G18" s="492"/>
      <c r="H18" s="493"/>
    </row>
    <row r="19" spans="1:8" ht="18" customHeight="1">
      <c r="A19" s="63"/>
      <c r="B19" s="489" t="s">
        <v>268</v>
      </c>
      <c r="C19" s="490"/>
      <c r="D19" s="490"/>
      <c r="E19" s="490"/>
      <c r="F19" s="491"/>
      <c r="G19" s="492"/>
      <c r="H19" s="493"/>
    </row>
    <row r="20" spans="1:8" ht="18" customHeight="1" thickBot="1">
      <c r="A20" s="64" t="s">
        <v>110</v>
      </c>
      <c r="B20" s="478" t="s">
        <v>120</v>
      </c>
      <c r="C20" s="479"/>
      <c r="D20" s="479"/>
      <c r="E20" s="479"/>
      <c r="F20" s="480"/>
      <c r="G20" s="471">
        <v>0</v>
      </c>
      <c r="H20" s="472"/>
    </row>
    <row r="21" spans="1:8" ht="18" customHeight="1" thickBot="1">
      <c r="A21" s="65"/>
      <c r="B21" s="60"/>
      <c r="C21" s="61"/>
      <c r="D21" s="66"/>
      <c r="E21" s="66"/>
      <c r="F21" s="66"/>
      <c r="G21" s="66"/>
      <c r="H21" s="67"/>
    </row>
    <row r="22" spans="1:8" ht="18" customHeight="1" thickBot="1">
      <c r="A22" s="68" t="s">
        <v>111</v>
      </c>
      <c r="B22" s="475" t="s">
        <v>121</v>
      </c>
      <c r="C22" s="476"/>
      <c r="D22" s="476"/>
      <c r="E22" s="476"/>
      <c r="F22" s="477"/>
      <c r="G22" s="473">
        <f>G15-G20</f>
        <v>0</v>
      </c>
      <c r="H22" s="474"/>
    </row>
    <row r="23" spans="1:8" ht="12.75">
      <c r="A23" s="69"/>
      <c r="B23" s="70"/>
      <c r="C23" s="56"/>
      <c r="D23" s="57"/>
      <c r="E23" s="56"/>
      <c r="F23" s="57"/>
      <c r="G23" s="56"/>
      <c r="H23" s="57"/>
    </row>
    <row r="24" spans="1:8" ht="12.75">
      <c r="A24" s="69"/>
      <c r="B24" s="70"/>
      <c r="C24" s="56"/>
      <c r="D24" s="57"/>
      <c r="E24" s="56"/>
      <c r="F24" s="57"/>
      <c r="G24" s="56"/>
      <c r="H24" s="57"/>
    </row>
    <row r="25" spans="1:8" ht="12.75">
      <c r="A25" s="69"/>
      <c r="B25" s="70"/>
      <c r="C25" s="56"/>
      <c r="D25" s="57"/>
      <c r="E25" s="56"/>
      <c r="F25" s="57"/>
      <c r="G25" s="56"/>
      <c r="H25" s="57"/>
    </row>
    <row r="26" spans="1:8" ht="12.75">
      <c r="A26" s="69"/>
      <c r="B26" s="70"/>
      <c r="C26" s="56"/>
      <c r="D26" s="57"/>
      <c r="E26" s="56"/>
      <c r="F26" s="57"/>
      <c r="G26" s="56"/>
      <c r="H26" s="57"/>
    </row>
    <row r="27" spans="2:8" ht="12.75" customHeight="1">
      <c r="B27" s="285">
        <f>GİRİŞ!C24</f>
        <v>0</v>
      </c>
      <c r="C27" s="285"/>
      <c r="D27" s="284">
        <f>GİRİŞ!C27</f>
        <v>0</v>
      </c>
      <c r="E27" s="284"/>
      <c r="F27" s="284"/>
      <c r="G27" s="284"/>
      <c r="H27" s="284"/>
    </row>
    <row r="28" spans="2:8" ht="12.75">
      <c r="B28" s="287">
        <f>GİRİŞ!C35</f>
        <v>0</v>
      </c>
      <c r="C28" s="287"/>
      <c r="D28" s="286">
        <f>GİRİŞ!C26</f>
        <v>0</v>
      </c>
      <c r="E28" s="286"/>
      <c r="F28" s="286"/>
      <c r="G28" s="286"/>
      <c r="H28" s="286"/>
    </row>
  </sheetData>
  <sheetProtection/>
  <mergeCells count="44">
    <mergeCell ref="G13:H13"/>
    <mergeCell ref="A5:H5"/>
    <mergeCell ref="A16:H16"/>
    <mergeCell ref="E10:F10"/>
    <mergeCell ref="E11:F11"/>
    <mergeCell ref="E12:F12"/>
    <mergeCell ref="E13:F13"/>
    <mergeCell ref="E14:F14"/>
    <mergeCell ref="G10:H10"/>
    <mergeCell ref="G11:H11"/>
    <mergeCell ref="G12:H12"/>
    <mergeCell ref="E9:F9"/>
    <mergeCell ref="G9:H9"/>
    <mergeCell ref="B8:C8"/>
    <mergeCell ref="B9:C9"/>
    <mergeCell ref="E8:F8"/>
    <mergeCell ref="G14:H14"/>
    <mergeCell ref="B10:C10"/>
    <mergeCell ref="B11:C11"/>
    <mergeCell ref="B12:C12"/>
    <mergeCell ref="B13:C13"/>
    <mergeCell ref="D28:H28"/>
    <mergeCell ref="B18:F18"/>
    <mergeCell ref="B19:F19"/>
    <mergeCell ref="G18:H18"/>
    <mergeCell ref="G19:H19"/>
    <mergeCell ref="B28:C28"/>
    <mergeCell ref="B27:C27"/>
    <mergeCell ref="B20:F20"/>
    <mergeCell ref="D27:H27"/>
    <mergeCell ref="G15:H15"/>
    <mergeCell ref="B17:H17"/>
    <mergeCell ref="B15:C15"/>
    <mergeCell ref="E15:F15"/>
    <mergeCell ref="A1:C1"/>
    <mergeCell ref="A2:C2"/>
    <mergeCell ref="A3:C3"/>
    <mergeCell ref="A4:C4"/>
    <mergeCell ref="G20:H20"/>
    <mergeCell ref="G22:H22"/>
    <mergeCell ref="B22:F22"/>
    <mergeCell ref="A6:A7"/>
    <mergeCell ref="B6:F7"/>
    <mergeCell ref="G8:H8"/>
  </mergeCells>
  <printOptions/>
  <pageMargins left="0.75" right="0.25" top="0.5" bottom="0.5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0">
      <selection activeCell="A3" sqref="A3:D3"/>
    </sheetView>
  </sheetViews>
  <sheetFormatPr defaultColWidth="9.00390625" defaultRowHeight="12.75"/>
  <cols>
    <col min="1" max="1" width="5.75390625" style="179" customWidth="1"/>
    <col min="2" max="3" width="15.75390625" style="179" customWidth="1"/>
    <col min="4" max="4" width="8.00390625" style="179" customWidth="1"/>
    <col min="5" max="7" width="12.75390625" style="179" customWidth="1"/>
    <col min="8" max="8" width="10.75390625" style="179" customWidth="1"/>
    <col min="9" max="11" width="12.75390625" style="179" customWidth="1"/>
    <col min="12" max="16384" width="9.125" style="179" customWidth="1"/>
  </cols>
  <sheetData>
    <row r="1" spans="1:11" ht="15">
      <c r="A1" s="525" t="s">
        <v>278</v>
      </c>
      <c r="B1" s="525"/>
      <c r="C1" s="525"/>
      <c r="D1" s="525"/>
      <c r="E1" s="178"/>
      <c r="F1" s="178"/>
      <c r="G1" s="178"/>
      <c r="H1" s="178"/>
      <c r="I1" s="178"/>
      <c r="J1" s="178"/>
      <c r="K1" s="178"/>
    </row>
    <row r="2" spans="1:11" ht="15">
      <c r="A2" s="525" t="s">
        <v>85</v>
      </c>
      <c r="B2" s="525"/>
      <c r="C2" s="525"/>
      <c r="D2" s="525"/>
      <c r="E2" s="178"/>
      <c r="F2" s="178"/>
      <c r="G2" s="178"/>
      <c r="H2" s="178"/>
      <c r="I2" s="178"/>
      <c r="J2" s="178"/>
      <c r="K2" s="178"/>
    </row>
    <row r="3" spans="1:11" ht="15.75" thickBot="1">
      <c r="A3" s="526" t="str">
        <f>CONCATENATE(GİRİŞ!C8,". Bölge Müdürlüğü")</f>
        <v>. Bölge Müdürlüğü</v>
      </c>
      <c r="B3" s="526"/>
      <c r="C3" s="526"/>
      <c r="D3" s="526"/>
      <c r="E3" s="178"/>
      <c r="F3" s="178"/>
      <c r="G3" s="178"/>
      <c r="H3" s="178"/>
      <c r="I3" s="178"/>
      <c r="J3" s="178"/>
      <c r="K3" s="178"/>
    </row>
    <row r="4" spans="1:11" ht="14.25">
      <c r="A4" s="529" t="s">
        <v>231</v>
      </c>
      <c r="B4" s="530"/>
      <c r="C4" s="530"/>
      <c r="D4" s="530"/>
      <c r="E4" s="530"/>
      <c r="F4" s="530"/>
      <c r="G4" s="530"/>
      <c r="H4" s="530"/>
      <c r="I4" s="530"/>
      <c r="J4" s="530"/>
      <c r="K4" s="531"/>
    </row>
    <row r="5" spans="1:11" ht="14.25">
      <c r="A5" s="532" t="s">
        <v>214</v>
      </c>
      <c r="B5" s="533"/>
      <c r="C5" s="533"/>
      <c r="D5" s="533"/>
      <c r="E5" s="533"/>
      <c r="F5" s="533"/>
      <c r="G5" s="533"/>
      <c r="H5" s="533"/>
      <c r="I5" s="533"/>
      <c r="J5" s="533"/>
      <c r="K5" s="534"/>
    </row>
    <row r="6" spans="1:11" ht="21.75" customHeight="1">
      <c r="A6" s="535" t="str">
        <f>CONCATENATE(GİRİŞ!C4," ",GİRİŞ!C5)</f>
        <v> </v>
      </c>
      <c r="B6" s="536"/>
      <c r="C6" s="536"/>
      <c r="D6" s="536"/>
      <c r="E6" s="536"/>
      <c r="F6" s="536"/>
      <c r="G6" s="536"/>
      <c r="H6" s="536"/>
      <c r="I6" s="537"/>
      <c r="J6" s="173" t="s">
        <v>232</v>
      </c>
      <c r="K6" s="201">
        <v>6</v>
      </c>
    </row>
    <row r="7" spans="1:11" ht="21.75" customHeight="1" thickBot="1">
      <c r="A7" s="538"/>
      <c r="B7" s="539"/>
      <c r="C7" s="539"/>
      <c r="D7" s="539"/>
      <c r="E7" s="539"/>
      <c r="F7" s="539"/>
      <c r="G7" s="539"/>
      <c r="H7" s="539"/>
      <c r="I7" s="540"/>
      <c r="J7" s="202" t="s">
        <v>233</v>
      </c>
      <c r="K7" s="203">
        <f>GİRİŞ!C9</f>
        <v>0</v>
      </c>
    </row>
    <row r="8" spans="1:11" ht="17.25" customHeight="1" thickBot="1">
      <c r="A8" s="549" t="s">
        <v>229</v>
      </c>
      <c r="B8" s="550"/>
      <c r="C8" s="197">
        <f>GİRİŞ!C20</f>
        <v>0</v>
      </c>
      <c r="D8" s="198"/>
      <c r="E8" s="199" t="s">
        <v>109</v>
      </c>
      <c r="F8" s="199" t="s">
        <v>110</v>
      </c>
      <c r="G8" s="199" t="s">
        <v>215</v>
      </c>
      <c r="H8" s="199" t="s">
        <v>112</v>
      </c>
      <c r="I8" s="199" t="s">
        <v>216</v>
      </c>
      <c r="J8" s="199" t="s">
        <v>217</v>
      </c>
      <c r="K8" s="200" t="s">
        <v>218</v>
      </c>
    </row>
    <row r="9" spans="1:11" ht="52.5" customHeight="1">
      <c r="A9" s="188" t="s">
        <v>86</v>
      </c>
      <c r="B9" s="552" t="s">
        <v>219</v>
      </c>
      <c r="C9" s="552"/>
      <c r="D9" s="189" t="s">
        <v>220</v>
      </c>
      <c r="E9" s="189" t="s">
        <v>221</v>
      </c>
      <c r="F9" s="189" t="s">
        <v>228</v>
      </c>
      <c r="G9" s="189" t="s">
        <v>222</v>
      </c>
      <c r="H9" s="189" t="s">
        <v>223</v>
      </c>
      <c r="I9" s="189" t="s">
        <v>224</v>
      </c>
      <c r="J9" s="189" t="s">
        <v>230</v>
      </c>
      <c r="K9" s="190" t="s">
        <v>225</v>
      </c>
    </row>
    <row r="10" spans="1:11" ht="49.5" customHeight="1">
      <c r="A10" s="191">
        <v>1</v>
      </c>
      <c r="B10" s="527" t="s">
        <v>212</v>
      </c>
      <c r="C10" s="527"/>
      <c r="D10" s="174">
        <v>0.02</v>
      </c>
      <c r="E10" s="183">
        <f>$C$8*'YAP. İŞLER'!D10</f>
        <v>0</v>
      </c>
      <c r="F10" s="175">
        <v>1</v>
      </c>
      <c r="G10" s="183">
        <f>E10*F10</f>
        <v>0</v>
      </c>
      <c r="H10" s="175">
        <v>0</v>
      </c>
      <c r="I10" s="183">
        <f>E10*H10</f>
        <v>0</v>
      </c>
      <c r="J10" s="175">
        <f>F10-H10</f>
        <v>1</v>
      </c>
      <c r="K10" s="192">
        <f>E10*J10</f>
        <v>0</v>
      </c>
    </row>
    <row r="11" spans="1:11" ht="72.75" customHeight="1">
      <c r="A11" s="191">
        <v>2</v>
      </c>
      <c r="B11" s="527" t="s">
        <v>213</v>
      </c>
      <c r="C11" s="527"/>
      <c r="D11" s="176">
        <v>0.23</v>
      </c>
      <c r="E11" s="183">
        <f>$C$8*'YAP. İŞLER'!D11</f>
        <v>0</v>
      </c>
      <c r="F11" s="175">
        <v>1</v>
      </c>
      <c r="G11" s="183">
        <f>E11*F11</f>
        <v>0</v>
      </c>
      <c r="H11" s="175">
        <v>0</v>
      </c>
      <c r="I11" s="183">
        <f>E11*H11</f>
        <v>0</v>
      </c>
      <c r="J11" s="175">
        <f>F11-H11</f>
        <v>1</v>
      </c>
      <c r="K11" s="192">
        <f>E11*J11</f>
        <v>0</v>
      </c>
    </row>
    <row r="12" spans="1:11" ht="49.5" customHeight="1">
      <c r="A12" s="191">
        <v>3</v>
      </c>
      <c r="B12" s="527" t="s">
        <v>244</v>
      </c>
      <c r="C12" s="527"/>
      <c r="D12" s="176">
        <v>0.65</v>
      </c>
      <c r="E12" s="183">
        <f>$C$8*'YAP. İŞLER'!D12</f>
        <v>0</v>
      </c>
      <c r="F12" s="175">
        <v>0.9</v>
      </c>
      <c r="G12" s="183">
        <f>E12*F12</f>
        <v>0</v>
      </c>
      <c r="H12" s="175">
        <v>0</v>
      </c>
      <c r="I12" s="183">
        <f>E12*H12</f>
        <v>0</v>
      </c>
      <c r="J12" s="175">
        <f>F12-H12</f>
        <v>0.9</v>
      </c>
      <c r="K12" s="192">
        <f>E12*J12</f>
        <v>0</v>
      </c>
    </row>
    <row r="13" spans="1:11" ht="49.5" customHeight="1">
      <c r="A13" s="193">
        <v>4</v>
      </c>
      <c r="B13" s="551" t="s">
        <v>226</v>
      </c>
      <c r="C13" s="551"/>
      <c r="D13" s="175">
        <v>0.1</v>
      </c>
      <c r="E13" s="183">
        <f>$C$8*'YAP. İŞLER'!D13</f>
        <v>0</v>
      </c>
      <c r="F13" s="175">
        <v>0</v>
      </c>
      <c r="G13" s="183">
        <f>E13*F13</f>
        <v>0</v>
      </c>
      <c r="H13" s="175">
        <v>0</v>
      </c>
      <c r="I13" s="183">
        <f>E13*H13</f>
        <v>0</v>
      </c>
      <c r="J13" s="175">
        <f>F13-H13</f>
        <v>0</v>
      </c>
      <c r="K13" s="192">
        <f>E13*J13</f>
        <v>0</v>
      </c>
    </row>
    <row r="14" spans="1:11" ht="3.75" customHeight="1">
      <c r="A14" s="541"/>
      <c r="B14" s="542"/>
      <c r="C14" s="542"/>
      <c r="D14" s="542"/>
      <c r="E14" s="542"/>
      <c r="F14" s="542"/>
      <c r="G14" s="542"/>
      <c r="H14" s="542"/>
      <c r="I14" s="542"/>
      <c r="J14" s="542"/>
      <c r="K14" s="543"/>
    </row>
    <row r="15" spans="1:11" ht="30.75" customHeight="1" thickBot="1">
      <c r="A15" s="546" t="s">
        <v>0</v>
      </c>
      <c r="B15" s="547"/>
      <c r="C15" s="548"/>
      <c r="D15" s="194">
        <f>SUM(D10:D13)</f>
        <v>1</v>
      </c>
      <c r="E15" s="195">
        <f>SUM(E10:E13)</f>
        <v>0</v>
      </c>
      <c r="F15" s="194">
        <f>F10*D10+F11*D11+F12*D12+F13*D13</f>
        <v>0.8350000000000001</v>
      </c>
      <c r="G15" s="195">
        <f>SUM(G10:G13)</f>
        <v>0</v>
      </c>
      <c r="H15" s="194">
        <f>H10*D10+H11*D11+H12*D12+H13*D13</f>
        <v>0</v>
      </c>
      <c r="I15" s="195">
        <f>SUM(I10:I13)</f>
        <v>0</v>
      </c>
      <c r="J15" s="194">
        <f>J10*D10+J11*D11+J12*D12+J13*D13</f>
        <v>0.8350000000000001</v>
      </c>
      <c r="K15" s="196">
        <f>SUM(K10:K13)</f>
        <v>0</v>
      </c>
    </row>
    <row r="16" spans="1:11" ht="12.75">
      <c r="A16" s="219" t="s">
        <v>270</v>
      </c>
      <c r="B16" s="219"/>
      <c r="C16" s="219"/>
      <c r="D16" s="219"/>
      <c r="E16" s="177"/>
      <c r="F16" s="177"/>
      <c r="G16" s="177"/>
      <c r="H16" s="177"/>
      <c r="I16" s="177"/>
      <c r="J16" s="177"/>
      <c r="K16" s="177"/>
    </row>
    <row r="17" spans="1:11" ht="14.25">
      <c r="A17" s="544" t="s">
        <v>227</v>
      </c>
      <c r="B17" s="544"/>
      <c r="C17" s="544"/>
      <c r="D17" s="180"/>
      <c r="E17" s="181"/>
      <c r="F17" s="181"/>
      <c r="G17" s="181"/>
      <c r="H17" s="181"/>
      <c r="I17" s="545"/>
      <c r="J17" s="545"/>
      <c r="K17" s="545"/>
    </row>
    <row r="18" spans="1:11" ht="14.25">
      <c r="A18" s="181"/>
      <c r="B18" s="528">
        <f>GİRİŞ!C24</f>
        <v>0</v>
      </c>
      <c r="C18" s="528"/>
      <c r="D18" s="528"/>
      <c r="E18" s="528"/>
      <c r="F18" s="182"/>
      <c r="G18" s="528">
        <f>GİRİŞ!C26</f>
        <v>0</v>
      </c>
      <c r="H18" s="528"/>
      <c r="I18" s="528"/>
      <c r="J18" s="528"/>
      <c r="K18" s="182"/>
    </row>
    <row r="19" spans="1:11" ht="14.25">
      <c r="A19" s="181"/>
      <c r="B19" s="528">
        <f>GİRİŞ!C35</f>
        <v>0</v>
      </c>
      <c r="C19" s="528"/>
      <c r="D19" s="528"/>
      <c r="E19" s="528"/>
      <c r="F19" s="181"/>
      <c r="G19" s="528">
        <f>GİRİŞ!C27</f>
        <v>0</v>
      </c>
      <c r="H19" s="528"/>
      <c r="I19" s="528"/>
      <c r="J19" s="528"/>
      <c r="K19" s="182"/>
    </row>
  </sheetData>
  <sheetProtection/>
  <mergeCells count="20">
    <mergeCell ref="A14:K14"/>
    <mergeCell ref="A17:C17"/>
    <mergeCell ref="I17:K17"/>
    <mergeCell ref="A15:C15"/>
    <mergeCell ref="A8:B8"/>
    <mergeCell ref="B18:E18"/>
    <mergeCell ref="B11:C11"/>
    <mergeCell ref="B12:C12"/>
    <mergeCell ref="B13:C13"/>
    <mergeCell ref="B9:C9"/>
    <mergeCell ref="A1:D1"/>
    <mergeCell ref="A2:D2"/>
    <mergeCell ref="A3:D3"/>
    <mergeCell ref="B10:C10"/>
    <mergeCell ref="G18:J18"/>
    <mergeCell ref="B19:E19"/>
    <mergeCell ref="G19:J19"/>
    <mergeCell ref="A4:K4"/>
    <mergeCell ref="A5:K5"/>
    <mergeCell ref="A6:I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42"/>
  <sheetViews>
    <sheetView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2" width="8.125" style="179" customWidth="1"/>
    <col min="3" max="9" width="12.75390625" style="179" customWidth="1"/>
    <col min="10" max="10" width="0.12890625" style="179" customWidth="1"/>
    <col min="11" max="11" width="9.125" style="179" customWidth="1"/>
    <col min="12" max="12" width="13.75390625" style="179" bestFit="1" customWidth="1"/>
    <col min="13" max="13" width="9.125" style="179" customWidth="1"/>
    <col min="14" max="14" width="12.00390625" style="179" bestFit="1" customWidth="1"/>
    <col min="15" max="15" width="9.625" style="179" bestFit="1" customWidth="1"/>
    <col min="16" max="16384" width="9.125" style="179" customWidth="1"/>
  </cols>
  <sheetData>
    <row r="1" spans="1:9" ht="12.75">
      <c r="A1" s="557" t="s">
        <v>237</v>
      </c>
      <c r="B1" s="557"/>
      <c r="C1" s="557"/>
      <c r="D1" s="557"/>
      <c r="I1" s="220" t="s">
        <v>234</v>
      </c>
    </row>
    <row r="2" spans="1:4" ht="12.75">
      <c r="A2" s="557" t="s">
        <v>278</v>
      </c>
      <c r="B2" s="557"/>
      <c r="C2" s="557"/>
      <c r="D2" s="557"/>
    </row>
    <row r="3" spans="1:4" ht="12.75">
      <c r="A3" s="557" t="s">
        <v>85</v>
      </c>
      <c r="B3" s="557"/>
      <c r="C3" s="557"/>
      <c r="D3" s="557"/>
    </row>
    <row r="4" spans="1:4" ht="13.5" thickBot="1">
      <c r="A4" s="569" t="str">
        <f>CONCATENATE(GİRİŞ!C8,". Bölge Müdürlüğü")</f>
        <v>. Bölge Müdürlüğü</v>
      </c>
      <c r="B4" s="569"/>
      <c r="C4" s="569"/>
      <c r="D4" s="569"/>
    </row>
    <row r="5" spans="1:9" ht="13.5" thickBot="1">
      <c r="A5" s="574" t="s">
        <v>4</v>
      </c>
      <c r="B5" s="575"/>
      <c r="C5" s="575"/>
      <c r="D5" s="575"/>
      <c r="E5" s="575"/>
      <c r="F5" s="575"/>
      <c r="G5" s="575"/>
      <c r="H5" s="575"/>
      <c r="I5" s="576"/>
    </row>
    <row r="6" spans="1:10" ht="19.5" customHeight="1">
      <c r="A6" s="572" t="s">
        <v>5</v>
      </c>
      <c r="B6" s="573"/>
      <c r="C6" s="573"/>
      <c r="D6" s="573"/>
      <c r="E6" s="573"/>
      <c r="F6" s="573"/>
      <c r="G6" s="573"/>
      <c r="H6" s="573"/>
      <c r="I6" s="573"/>
      <c r="J6" s="221"/>
    </row>
    <row r="7" spans="1:10" ht="19.5" customHeight="1">
      <c r="A7" s="554" t="s">
        <v>248</v>
      </c>
      <c r="B7" s="555"/>
      <c r="C7" s="556"/>
      <c r="D7" s="222"/>
      <c r="E7" s="222"/>
      <c r="F7" s="222">
        <v>2012</v>
      </c>
      <c r="G7" s="222"/>
      <c r="H7" s="222"/>
      <c r="I7" s="222"/>
      <c r="J7" s="223"/>
    </row>
    <row r="8" spans="1:10" ht="19.5" customHeight="1">
      <c r="A8" s="554" t="s">
        <v>6</v>
      </c>
      <c r="B8" s="555"/>
      <c r="C8" s="556"/>
      <c r="D8" s="224"/>
      <c r="E8" s="225"/>
      <c r="F8" s="226">
        <f>GİRİŞ!C20</f>
        <v>0</v>
      </c>
      <c r="G8" s="227"/>
      <c r="H8" s="224"/>
      <c r="I8" s="224"/>
      <c r="J8" s="228"/>
    </row>
    <row r="9" spans="1:10" ht="19.5" customHeight="1">
      <c r="A9" s="554" t="s">
        <v>7</v>
      </c>
      <c r="B9" s="555"/>
      <c r="C9" s="556"/>
      <c r="D9" s="224"/>
      <c r="E9" s="225"/>
      <c r="F9" s="225">
        <f>F8</f>
        <v>0</v>
      </c>
      <c r="G9" s="227"/>
      <c r="H9" s="224"/>
      <c r="I9" s="224"/>
      <c r="J9" s="228"/>
    </row>
    <row r="10" spans="1:10" ht="19.5" customHeight="1">
      <c r="A10" s="558" t="s">
        <v>9</v>
      </c>
      <c r="B10" s="559"/>
      <c r="C10" s="559"/>
      <c r="D10" s="559"/>
      <c r="E10" s="559"/>
      <c r="F10" s="559"/>
      <c r="G10" s="559"/>
      <c r="H10" s="559"/>
      <c r="I10" s="559"/>
      <c r="J10" s="560"/>
    </row>
    <row r="11" spans="1:10" ht="19.5" customHeight="1">
      <c r="A11" s="229"/>
      <c r="B11" s="230"/>
      <c r="C11" s="230"/>
      <c r="D11" s="222"/>
      <c r="E11" s="222"/>
      <c r="F11" s="222">
        <f>F7</f>
        <v>2012</v>
      </c>
      <c r="G11" s="222"/>
      <c r="H11" s="222"/>
      <c r="I11" s="222"/>
      <c r="J11" s="223"/>
    </row>
    <row r="12" spans="1:10" ht="19.5" customHeight="1">
      <c r="A12" s="231" t="s">
        <v>16</v>
      </c>
      <c r="B12" s="232"/>
      <c r="C12" s="232"/>
      <c r="D12" s="233"/>
      <c r="E12" s="233"/>
      <c r="F12" s="233">
        <f>GİRİŞ!C19</f>
        <v>0</v>
      </c>
      <c r="G12" s="224"/>
      <c r="H12" s="224"/>
      <c r="I12" s="224"/>
      <c r="J12" s="228"/>
    </row>
    <row r="13" spans="1:10" ht="19.5" customHeight="1">
      <c r="A13" s="561" t="s">
        <v>245</v>
      </c>
      <c r="B13" s="562"/>
      <c r="C13" s="234" t="s">
        <v>10</v>
      </c>
      <c r="D13" s="225"/>
      <c r="E13" s="225"/>
      <c r="F13" s="225">
        <f>ÖdemeCet!M10-E15</f>
        <v>0</v>
      </c>
      <c r="G13" s="224"/>
      <c r="H13" s="224"/>
      <c r="I13" s="224"/>
      <c r="J13" s="228"/>
    </row>
    <row r="14" spans="1:15" ht="19.5" customHeight="1">
      <c r="A14" s="563"/>
      <c r="B14" s="564"/>
      <c r="C14" s="224" t="s">
        <v>11</v>
      </c>
      <c r="D14" s="225"/>
      <c r="E14" s="225"/>
      <c r="F14" s="225"/>
      <c r="G14" s="224"/>
      <c r="H14" s="224"/>
      <c r="I14" s="224"/>
      <c r="J14" s="228"/>
      <c r="O14" s="274"/>
    </row>
    <row r="15" spans="1:15" ht="19.5" customHeight="1">
      <c r="A15" s="565"/>
      <c r="B15" s="566"/>
      <c r="C15" s="224" t="s">
        <v>12</v>
      </c>
      <c r="D15" s="225"/>
      <c r="E15" s="225"/>
      <c r="F15" s="225">
        <f>E15+F13</f>
        <v>0</v>
      </c>
      <c r="G15" s="224"/>
      <c r="H15" s="224"/>
      <c r="I15" s="224"/>
      <c r="J15" s="228"/>
      <c r="O15" s="274"/>
    </row>
    <row r="16" spans="1:15" ht="19.5" customHeight="1">
      <c r="A16" s="558" t="s">
        <v>13</v>
      </c>
      <c r="B16" s="559"/>
      <c r="C16" s="559"/>
      <c r="D16" s="559"/>
      <c r="E16" s="559"/>
      <c r="F16" s="559"/>
      <c r="G16" s="559"/>
      <c r="H16" s="559"/>
      <c r="I16" s="559"/>
      <c r="J16" s="560"/>
      <c r="O16" s="274"/>
    </row>
    <row r="17" spans="1:10" ht="19.5" customHeight="1">
      <c r="A17" s="554">
        <v>2011</v>
      </c>
      <c r="B17" s="556"/>
      <c r="C17" s="235"/>
      <c r="D17" s="235" t="s">
        <v>177</v>
      </c>
      <c r="E17" s="235" t="s">
        <v>275</v>
      </c>
      <c r="F17" s="235" t="s">
        <v>276</v>
      </c>
      <c r="G17" s="235"/>
      <c r="H17" s="235"/>
      <c r="I17" s="235"/>
      <c r="J17" s="236"/>
    </row>
    <row r="18" spans="1:12" ht="19.5" customHeight="1">
      <c r="A18" s="554" t="s">
        <v>14</v>
      </c>
      <c r="B18" s="556"/>
      <c r="C18" s="170"/>
      <c r="D18" s="170"/>
      <c r="E18" s="170"/>
      <c r="F18" s="170"/>
      <c r="G18" s="170"/>
      <c r="H18" s="170"/>
      <c r="I18" s="170"/>
      <c r="J18" s="171"/>
      <c r="L18" s="237"/>
    </row>
    <row r="19" spans="1:10" ht="19.5" customHeight="1">
      <c r="A19" s="554" t="s">
        <v>15</v>
      </c>
      <c r="B19" s="556"/>
      <c r="C19" s="164"/>
      <c r="D19" s="164">
        <f>C19+D18</f>
        <v>0</v>
      </c>
      <c r="E19" s="164">
        <f>D19+E18</f>
        <v>0</v>
      </c>
      <c r="F19" s="164">
        <f>E19+F18</f>
        <v>0</v>
      </c>
      <c r="G19" s="164"/>
      <c r="H19" s="170"/>
      <c r="I19" s="170"/>
      <c r="J19" s="172"/>
    </row>
    <row r="20" spans="1:10" ht="19.5" customHeight="1">
      <c r="A20" s="554"/>
      <c r="B20" s="556"/>
      <c r="C20" s="235"/>
      <c r="D20" s="235"/>
      <c r="E20" s="235"/>
      <c r="F20" s="235"/>
      <c r="G20" s="235"/>
      <c r="H20" s="235"/>
      <c r="I20" s="235"/>
      <c r="J20" s="236"/>
    </row>
    <row r="21" spans="1:10" ht="19.5" customHeight="1">
      <c r="A21" s="229"/>
      <c r="B21" s="230"/>
      <c r="C21" s="238"/>
      <c r="D21" s="238"/>
      <c r="E21" s="239"/>
      <c r="F21" s="239"/>
      <c r="G21" s="240"/>
      <c r="H21" s="240"/>
      <c r="I21" s="240"/>
      <c r="J21" s="241"/>
    </row>
    <row r="22" spans="1:10" ht="19.5" customHeight="1">
      <c r="A22" s="229"/>
      <c r="B22" s="230"/>
      <c r="C22" s="238"/>
      <c r="D22" s="238"/>
      <c r="E22" s="238"/>
      <c r="F22" s="239"/>
      <c r="G22" s="240"/>
      <c r="H22" s="240"/>
      <c r="I22" s="240"/>
      <c r="J22" s="242"/>
    </row>
    <row r="23" spans="1:11" ht="19.5" customHeight="1">
      <c r="A23" s="570" t="s">
        <v>17</v>
      </c>
      <c r="B23" s="571"/>
      <c r="C23" s="571"/>
      <c r="D23" s="571"/>
      <c r="E23" s="571"/>
      <c r="F23" s="571"/>
      <c r="G23" s="571"/>
      <c r="H23" s="571"/>
      <c r="I23" s="571"/>
      <c r="J23" s="243"/>
      <c r="K23" s="244"/>
    </row>
    <row r="24" spans="1:11" ht="15.75" customHeight="1">
      <c r="A24" s="244"/>
      <c r="B24" s="245"/>
      <c r="C24" s="553" t="s">
        <v>174</v>
      </c>
      <c r="D24" s="553"/>
      <c r="E24" s="553" t="s">
        <v>246</v>
      </c>
      <c r="F24" s="553"/>
      <c r="G24" s="553"/>
      <c r="H24" s="245"/>
      <c r="I24" s="245"/>
      <c r="J24" s="246"/>
      <c r="K24" s="247"/>
    </row>
    <row r="25" spans="1:11" ht="15.75" customHeight="1">
      <c r="A25" s="244"/>
      <c r="B25" s="245"/>
      <c r="C25" s="553" t="s">
        <v>273</v>
      </c>
      <c r="D25" s="553"/>
      <c r="E25" s="553" t="s">
        <v>247</v>
      </c>
      <c r="F25" s="553"/>
      <c r="G25" s="553"/>
      <c r="H25" s="245"/>
      <c r="I25" s="245"/>
      <c r="J25" s="246"/>
      <c r="K25" s="244"/>
    </row>
    <row r="26" spans="1:10" ht="15.75" customHeight="1">
      <c r="A26" s="244"/>
      <c r="B26" s="245"/>
      <c r="C26" s="553" t="s">
        <v>274</v>
      </c>
      <c r="D26" s="553"/>
      <c r="E26" s="553" t="s">
        <v>175</v>
      </c>
      <c r="F26" s="553"/>
      <c r="G26" s="553"/>
      <c r="H26" s="245"/>
      <c r="I26" s="245"/>
      <c r="J26" s="246"/>
    </row>
    <row r="27" spans="1:10" ht="15.75" customHeight="1">
      <c r="A27" s="244"/>
      <c r="B27" s="245"/>
      <c r="C27" s="553"/>
      <c r="D27" s="553"/>
      <c r="E27" s="553"/>
      <c r="F27" s="553"/>
      <c r="G27" s="553"/>
      <c r="H27" s="245"/>
      <c r="I27" s="245"/>
      <c r="J27" s="246"/>
    </row>
    <row r="28" spans="1:10" ht="15.75" customHeight="1">
      <c r="A28" s="244"/>
      <c r="B28" s="245"/>
      <c r="C28" s="245"/>
      <c r="D28" s="569"/>
      <c r="E28" s="569"/>
      <c r="F28" s="245"/>
      <c r="G28" s="245"/>
      <c r="H28" s="245"/>
      <c r="I28" s="245"/>
      <c r="J28" s="246"/>
    </row>
    <row r="29" spans="1:10" ht="19.5" customHeight="1">
      <c r="A29" s="570" t="s">
        <v>19</v>
      </c>
      <c r="B29" s="571"/>
      <c r="C29" s="571"/>
      <c r="D29" s="571"/>
      <c r="E29" s="571"/>
      <c r="F29" s="571"/>
      <c r="G29" s="571"/>
      <c r="H29" s="571"/>
      <c r="I29" s="571"/>
      <c r="J29" s="243"/>
    </row>
    <row r="30" spans="1:10" ht="19.5" customHeight="1">
      <c r="A30" s="244"/>
      <c r="B30" s="245"/>
      <c r="C30" s="245"/>
      <c r="D30" s="245"/>
      <c r="E30" s="245"/>
      <c r="F30" s="245"/>
      <c r="G30" s="245"/>
      <c r="H30" s="245"/>
      <c r="I30" s="245"/>
      <c r="J30" s="246"/>
    </row>
    <row r="31" spans="1:10" ht="19.5" customHeight="1">
      <c r="A31" s="248"/>
      <c r="B31" s="249"/>
      <c r="C31" s="249"/>
      <c r="D31" s="249"/>
      <c r="E31" s="249"/>
      <c r="F31" s="249"/>
      <c r="G31" s="249"/>
      <c r="H31" s="249"/>
      <c r="I31" s="249"/>
      <c r="J31" s="250"/>
    </row>
    <row r="32" spans="1:10" ht="19.5" customHeight="1">
      <c r="A32" s="570" t="s">
        <v>18</v>
      </c>
      <c r="B32" s="571"/>
      <c r="C32" s="571"/>
      <c r="D32" s="571"/>
      <c r="E32" s="571"/>
      <c r="F32" s="571"/>
      <c r="G32" s="571"/>
      <c r="H32" s="571"/>
      <c r="I32" s="571"/>
      <c r="J32" s="243"/>
    </row>
    <row r="33" spans="1:10" ht="19.5" customHeight="1">
      <c r="A33" s="244"/>
      <c r="B33" s="245"/>
      <c r="C33" s="245"/>
      <c r="D33" s="245"/>
      <c r="E33" s="245"/>
      <c r="F33" s="245"/>
      <c r="G33" s="245"/>
      <c r="H33" s="245"/>
      <c r="I33" s="245"/>
      <c r="J33" s="246"/>
    </row>
    <row r="34" spans="1:10" ht="19.5" customHeight="1" thickBot="1">
      <c r="A34" s="251"/>
      <c r="B34" s="252"/>
      <c r="C34" s="252"/>
      <c r="D34" s="252"/>
      <c r="E34" s="252"/>
      <c r="F34" s="252"/>
      <c r="G34" s="252"/>
      <c r="H34" s="252"/>
      <c r="I34" s="252"/>
      <c r="J34" s="253"/>
    </row>
    <row r="35" ht="16.5" customHeight="1"/>
    <row r="36" ht="16.5" customHeight="1"/>
    <row r="37" spans="1:9" ht="16.5" customHeight="1">
      <c r="A37" s="245"/>
      <c r="B37" s="567">
        <f>GİRİŞ!C24</f>
        <v>0</v>
      </c>
      <c r="C37" s="568"/>
      <c r="D37" s="568"/>
      <c r="E37" s="568"/>
      <c r="G37" s="557">
        <f>GİRİŞ!C27</f>
        <v>0</v>
      </c>
      <c r="H37" s="557"/>
      <c r="I37" s="557"/>
    </row>
    <row r="38" spans="1:9" ht="16.5" customHeight="1">
      <c r="A38" s="245"/>
      <c r="B38" s="569">
        <f>GİRİŞ!C35</f>
        <v>0</v>
      </c>
      <c r="C38" s="569"/>
      <c r="D38" s="569"/>
      <c r="E38" s="569"/>
      <c r="G38" s="557">
        <f>GİRİŞ!C26</f>
        <v>0</v>
      </c>
      <c r="H38" s="557"/>
      <c r="I38" s="557"/>
    </row>
    <row r="39" ht="19.5" customHeight="1"/>
    <row r="40" ht="19.5" customHeight="1"/>
    <row r="41" ht="19.5" customHeight="1">
      <c r="C41" s="245"/>
    </row>
    <row r="42" ht="19.5" customHeight="1">
      <c r="C42" s="245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32">
    <mergeCell ref="A6:I6"/>
    <mergeCell ref="A1:D1"/>
    <mergeCell ref="A3:D3"/>
    <mergeCell ref="A4:D4"/>
    <mergeCell ref="A2:D2"/>
    <mergeCell ref="A5:I5"/>
    <mergeCell ref="A13:B15"/>
    <mergeCell ref="B37:E37"/>
    <mergeCell ref="D28:E28"/>
    <mergeCell ref="B38:E38"/>
    <mergeCell ref="A10:J10"/>
    <mergeCell ref="G38:I38"/>
    <mergeCell ref="A32:I32"/>
    <mergeCell ref="A29:I29"/>
    <mergeCell ref="A23:I23"/>
    <mergeCell ref="C27:D27"/>
    <mergeCell ref="C24:D24"/>
    <mergeCell ref="C25:D25"/>
    <mergeCell ref="C26:D26"/>
    <mergeCell ref="E24:G24"/>
    <mergeCell ref="E25:G25"/>
    <mergeCell ref="E26:G26"/>
    <mergeCell ref="E27:G27"/>
    <mergeCell ref="A8:C8"/>
    <mergeCell ref="A7:C7"/>
    <mergeCell ref="A9:C9"/>
    <mergeCell ref="A20:B20"/>
    <mergeCell ref="G37:I37"/>
    <mergeCell ref="A16:J16"/>
    <mergeCell ref="A18:B18"/>
    <mergeCell ref="A19:B19"/>
    <mergeCell ref="A17:B17"/>
  </mergeCells>
  <printOptions verticalCentered="1"/>
  <pageMargins left="0.9448818897637796" right="0.1968503937007874" top="0.3937007874015748" bottom="0.3937007874015748" header="0" footer="0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8"/>
  <sheetViews>
    <sheetView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0.125" style="142" bestFit="1" customWidth="1"/>
    <col min="2" max="2" width="8.125" style="142" customWidth="1"/>
    <col min="3" max="4" width="11.25390625" style="142" bestFit="1" customWidth="1"/>
    <col min="5" max="5" width="13.125" style="142" bestFit="1" customWidth="1"/>
    <col min="6" max="6" width="7.25390625" style="142" customWidth="1"/>
    <col min="7" max="7" width="12.125" style="142" bestFit="1" customWidth="1"/>
    <col min="8" max="8" width="8.125" style="142" bestFit="1" customWidth="1"/>
    <col min="9" max="9" width="12.375" style="142" customWidth="1"/>
    <col min="10" max="10" width="11.75390625" style="142" bestFit="1" customWidth="1"/>
    <col min="11" max="11" width="11.875" style="143" bestFit="1" customWidth="1"/>
    <col min="12" max="16384" width="9.125" style="142" customWidth="1"/>
  </cols>
  <sheetData>
    <row r="1" spans="1:4" ht="12.75">
      <c r="A1" s="577" t="s">
        <v>237</v>
      </c>
      <c r="B1" s="577"/>
      <c r="C1" s="577"/>
      <c r="D1" s="577"/>
    </row>
    <row r="2" spans="1:4" ht="12.75">
      <c r="A2" s="525" t="s">
        <v>278</v>
      </c>
      <c r="B2" s="525"/>
      <c r="C2" s="525"/>
      <c r="D2" s="525"/>
    </row>
    <row r="3" spans="1:4" ht="12.75">
      <c r="A3" s="525" t="s">
        <v>85</v>
      </c>
      <c r="B3" s="525"/>
      <c r="C3" s="525"/>
      <c r="D3" s="525"/>
    </row>
    <row r="4" spans="1:4" ht="13.5" thickBot="1">
      <c r="A4" s="526" t="str">
        <f>CONCATENATE(GİRİŞ!C8,". Bölge Müdürlüğü")</f>
        <v>. Bölge Müdürlüğü</v>
      </c>
      <c r="B4" s="526"/>
      <c r="C4" s="526"/>
      <c r="D4" s="526"/>
    </row>
    <row r="5" spans="1:11" ht="16.5" thickBot="1">
      <c r="A5" s="578" t="s">
        <v>178</v>
      </c>
      <c r="B5" s="579"/>
      <c r="C5" s="579"/>
      <c r="D5" s="579"/>
      <c r="E5" s="579"/>
      <c r="F5" s="579"/>
      <c r="G5" s="579"/>
      <c r="H5" s="579"/>
      <c r="I5" s="579"/>
      <c r="J5" s="579"/>
      <c r="K5" s="580"/>
    </row>
    <row r="6" spans="1:11" ht="19.5" customHeight="1">
      <c r="A6" s="581" t="str">
        <f>CONCATENATE(GİRİŞ!C4," ",GİRİŞ!C5)</f>
        <v> </v>
      </c>
      <c r="B6" s="582"/>
      <c r="C6" s="582"/>
      <c r="D6" s="582"/>
      <c r="E6" s="582"/>
      <c r="F6" s="582"/>
      <c r="G6" s="582"/>
      <c r="H6" s="582"/>
      <c r="I6" s="583"/>
      <c r="J6" s="184" t="s">
        <v>179</v>
      </c>
      <c r="K6" s="185">
        <v>8</v>
      </c>
    </row>
    <row r="7" spans="1:11" ht="19.5" customHeight="1" thickBot="1">
      <c r="A7" s="584"/>
      <c r="B7" s="585"/>
      <c r="C7" s="585"/>
      <c r="D7" s="585"/>
      <c r="E7" s="585"/>
      <c r="F7" s="585"/>
      <c r="G7" s="585"/>
      <c r="H7" s="585"/>
      <c r="I7" s="586"/>
      <c r="J7" s="186" t="s">
        <v>180</v>
      </c>
      <c r="K7" s="187">
        <f>GİRİŞ!C9</f>
        <v>0</v>
      </c>
    </row>
    <row r="8" spans="1:11" ht="46.5" customHeight="1">
      <c r="A8" s="254" t="s">
        <v>181</v>
      </c>
      <c r="B8" s="255" t="s">
        <v>182</v>
      </c>
      <c r="C8" s="255" t="s">
        <v>183</v>
      </c>
      <c r="D8" s="255" t="s">
        <v>185</v>
      </c>
      <c r="E8" s="255" t="s">
        <v>187</v>
      </c>
      <c r="F8" s="255" t="s">
        <v>189</v>
      </c>
      <c r="G8" s="255" t="s">
        <v>191</v>
      </c>
      <c r="H8" s="255" t="s">
        <v>193</v>
      </c>
      <c r="I8" s="255" t="s">
        <v>195</v>
      </c>
      <c r="J8" s="255" t="s">
        <v>197</v>
      </c>
      <c r="K8" s="256" t="s">
        <v>198</v>
      </c>
    </row>
    <row r="9" spans="1:11" s="143" customFormat="1" ht="13.5" thickBot="1">
      <c r="A9" s="257"/>
      <c r="B9" s="258"/>
      <c r="C9" s="258" t="s">
        <v>184</v>
      </c>
      <c r="D9" s="258" t="s">
        <v>186</v>
      </c>
      <c r="E9" s="258" t="s">
        <v>188</v>
      </c>
      <c r="F9" s="258" t="s">
        <v>190</v>
      </c>
      <c r="G9" s="258" t="s">
        <v>192</v>
      </c>
      <c r="H9" s="258" t="s">
        <v>194</v>
      </c>
      <c r="I9" s="258" t="s">
        <v>196</v>
      </c>
      <c r="J9" s="258" t="s">
        <v>113</v>
      </c>
      <c r="K9" s="259" t="s">
        <v>199</v>
      </c>
    </row>
    <row r="10" spans="1:11" ht="27.75" customHeight="1">
      <c r="A10" s="268"/>
      <c r="B10" s="269"/>
      <c r="C10" s="270"/>
      <c r="D10" s="271"/>
      <c r="E10" s="270"/>
      <c r="F10" s="270"/>
      <c r="G10" s="271"/>
      <c r="H10" s="270"/>
      <c r="I10" s="270"/>
      <c r="J10" s="270"/>
      <c r="K10" s="272"/>
    </row>
    <row r="11" spans="1:11" ht="27.75" customHeight="1">
      <c r="A11" s="144">
        <f>GİRİŞ!C18</f>
        <v>0</v>
      </c>
      <c r="B11" s="145">
        <f>GİRİŞ!C9</f>
        <v>0</v>
      </c>
      <c r="C11" s="146">
        <f>ÖdemeCet!M10</f>
        <v>0</v>
      </c>
      <c r="D11" s="146">
        <f>C10</f>
        <v>0</v>
      </c>
      <c r="E11" s="146">
        <f>C11-D11</f>
        <v>0</v>
      </c>
      <c r="F11" s="146">
        <v>0</v>
      </c>
      <c r="G11" s="147">
        <f>E11-F11</f>
        <v>0</v>
      </c>
      <c r="H11" s="146">
        <v>0</v>
      </c>
      <c r="I11" s="146">
        <v>0</v>
      </c>
      <c r="J11" s="146">
        <v>0</v>
      </c>
      <c r="K11" s="148">
        <f>E11+I11</f>
        <v>0</v>
      </c>
    </row>
    <row r="12" spans="1:11" ht="27.75" customHeight="1">
      <c r="A12" s="149"/>
      <c r="B12" s="145"/>
      <c r="C12" s="145"/>
      <c r="D12" s="145"/>
      <c r="E12" s="145"/>
      <c r="F12" s="145"/>
      <c r="G12" s="145"/>
      <c r="H12" s="145"/>
      <c r="I12" s="145"/>
      <c r="J12" s="145"/>
      <c r="K12" s="150"/>
    </row>
    <row r="13" spans="1:11" ht="27.75" customHeigh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11" ht="27.75" customHeight="1" thickBo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6"/>
    </row>
    <row r="15" ht="12.75">
      <c r="A15" s="157" t="s">
        <v>201</v>
      </c>
    </row>
    <row r="17" spans="1:11" ht="12.75">
      <c r="A17" s="577" t="s">
        <v>209</v>
      </c>
      <c r="B17" s="577"/>
      <c r="C17" s="577"/>
      <c r="D17" s="577"/>
      <c r="E17" s="577"/>
      <c r="F17" s="577">
        <f>GİRİŞ!C27</f>
        <v>0</v>
      </c>
      <c r="G17" s="577"/>
      <c r="H17" s="577"/>
      <c r="I17" s="577"/>
      <c r="J17" s="577"/>
      <c r="K17" s="577"/>
    </row>
    <row r="18" spans="1:11" ht="12.75">
      <c r="A18" s="577">
        <f>GİRİŞ!C35</f>
        <v>0</v>
      </c>
      <c r="B18" s="577"/>
      <c r="C18" s="577"/>
      <c r="D18" s="577"/>
      <c r="E18" s="577"/>
      <c r="F18" s="577">
        <f>GİRİŞ!C26</f>
        <v>0</v>
      </c>
      <c r="G18" s="577"/>
      <c r="H18" s="577"/>
      <c r="I18" s="577"/>
      <c r="J18" s="577"/>
      <c r="K18" s="577"/>
    </row>
  </sheetData>
  <sheetProtection/>
  <mergeCells count="10">
    <mergeCell ref="A17:E17"/>
    <mergeCell ref="F17:K17"/>
    <mergeCell ref="A18:E18"/>
    <mergeCell ref="F18:K18"/>
    <mergeCell ref="A1:D1"/>
    <mergeCell ref="A2:D2"/>
    <mergeCell ref="A3:D3"/>
    <mergeCell ref="A4:D4"/>
    <mergeCell ref="A5:K5"/>
    <mergeCell ref="A6:I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Kasar</cp:lastModifiedBy>
  <cp:lastPrinted>2011-12-16T14:25:33Z</cp:lastPrinted>
  <dcterms:created xsi:type="dcterms:W3CDTF">2001-12-14T08:05:14Z</dcterms:created>
  <dcterms:modified xsi:type="dcterms:W3CDTF">2012-04-17T10:25:04Z</dcterms:modified>
  <cp:category/>
  <cp:version/>
  <cp:contentType/>
  <cp:contentStatus/>
</cp:coreProperties>
</file>